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B7745D0E-41FB-4E60-A95A-EBD5DC5E8E8F}" xr6:coauthVersionLast="47" xr6:coauthVersionMax="47" xr10:uidLastSave="{00000000-0000-0000-0000-000000000000}"/>
  <bookViews>
    <workbookView xWindow="-108" yWindow="-108" windowWidth="23256" windowHeight="12456" tabRatio="892" firstSheet="2" activeTab="9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jabone - Soybeans" sheetId="6" r:id="rId11"/>
  </sheets>
  <definedNames>
    <definedName name="_xlnm.Print_Area" localSheetId="10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J56" i="6"/>
  <c r="K56" i="6"/>
  <c r="C59" i="21"/>
  <c r="J59" i="6" l="1"/>
  <c r="F31" i="21"/>
  <c r="J28" i="6" s="1"/>
  <c r="K28" i="6" s="1"/>
  <c r="F30" i="21"/>
  <c r="J27" i="6" s="1"/>
  <c r="K27" i="6" s="1"/>
  <c r="F62" i="6"/>
  <c r="G62" i="6"/>
  <c r="H62" i="6"/>
  <c r="I62" i="6"/>
  <c r="K59" i="6"/>
  <c r="K58" i="6"/>
  <c r="K57" i="6"/>
  <c r="F26" i="21" l="1"/>
  <c r="J23" i="6" s="1"/>
  <c r="K23" i="6" s="1"/>
  <c r="F27" i="21"/>
  <c r="J24" i="6" s="1"/>
  <c r="K24" i="6" s="1"/>
  <c r="F28" i="21"/>
  <c r="J25" i="6" s="1"/>
  <c r="K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F15" i="21" l="1"/>
  <c r="J12" i="6" s="1"/>
  <c r="K12" i="6" s="1"/>
  <c r="F16" i="21"/>
  <c r="J13" i="6" s="1"/>
  <c r="K13" i="6" s="1"/>
  <c r="F17" i="21"/>
  <c r="J14" i="6" s="1"/>
  <c r="K14" i="6" s="1"/>
  <c r="F18" i="21"/>
  <c r="J15" i="6" s="1"/>
  <c r="K15" i="6" s="1"/>
  <c r="F19" i="21"/>
  <c r="J16" i="6" s="1"/>
  <c r="K16" i="6" s="1"/>
  <c r="F20" i="21"/>
  <c r="J17" i="6" s="1"/>
  <c r="K17" i="6" s="1"/>
  <c r="F21" i="21"/>
  <c r="J18" i="6" s="1"/>
  <c r="K18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F59" i="21"/>
  <c r="F58" i="21"/>
  <c r="J55" i="6" s="1"/>
  <c r="K55" i="6" s="1"/>
  <c r="F57" i="21"/>
  <c r="J54" i="6" s="1"/>
  <c r="K54" i="6" s="1"/>
  <c r="F56" i="21"/>
  <c r="J53" i="6" s="1"/>
  <c r="K53" i="6" s="1"/>
  <c r="F55" i="21"/>
  <c r="J52" i="6" s="1"/>
  <c r="K52" i="6" s="1"/>
  <c r="F54" i="21"/>
  <c r="J51" i="6" s="1"/>
  <c r="K51" i="6" s="1"/>
  <c r="F53" i="21"/>
  <c r="J50" i="6" s="1"/>
  <c r="K50" i="6" s="1"/>
  <c r="F52" i="21"/>
  <c r="J49" i="6" s="1"/>
  <c r="K49" i="6" s="1"/>
  <c r="F51" i="21"/>
  <c r="J48" i="6" s="1"/>
  <c r="K48" i="6" s="1"/>
  <c r="F50" i="21"/>
  <c r="J47" i="6" s="1"/>
  <c r="K47" i="6" s="1"/>
  <c r="F49" i="21"/>
  <c r="J46" i="6" s="1"/>
  <c r="K46" i="6" s="1"/>
  <c r="F48" i="21"/>
  <c r="J45" i="6" s="1"/>
  <c r="K45" i="6" s="1"/>
  <c r="F47" i="21"/>
  <c r="J44" i="6" s="1"/>
  <c r="K44" i="6" s="1"/>
  <c r="F46" i="21"/>
  <c r="J43" i="6" s="1"/>
  <c r="K43" i="6" s="1"/>
  <c r="F45" i="21"/>
  <c r="J42" i="6" s="1"/>
  <c r="K42" i="6" s="1"/>
  <c r="F44" i="21"/>
  <c r="J41" i="6" s="1"/>
  <c r="K41" i="6" s="1"/>
  <c r="F43" i="21"/>
  <c r="J40" i="6" s="1"/>
  <c r="K40" i="6" s="1"/>
  <c r="F42" i="21"/>
  <c r="J39" i="6" s="1"/>
  <c r="K39" i="6" s="1"/>
  <c r="F41" i="21"/>
  <c r="J38" i="6" s="1"/>
  <c r="K38" i="6" s="1"/>
  <c r="F40" i="21"/>
  <c r="J37" i="6" s="1"/>
  <c r="K37" i="6" s="1"/>
  <c r="F39" i="21"/>
  <c r="J36" i="6" s="1"/>
  <c r="K36" i="6" s="1"/>
  <c r="F38" i="21"/>
  <c r="J35" i="6" s="1"/>
  <c r="K35" i="6" s="1"/>
  <c r="F37" i="21"/>
  <c r="J34" i="6" s="1"/>
  <c r="K34" i="6" s="1"/>
  <c r="F36" i="21"/>
  <c r="J33" i="6" s="1"/>
  <c r="K33" i="6" s="1"/>
  <c r="F35" i="21"/>
  <c r="J32" i="6" s="1"/>
  <c r="K32" i="6" s="1"/>
  <c r="F34" i="21"/>
  <c r="J31" i="6" s="1"/>
  <c r="K31" i="6" s="1"/>
  <c r="F33" i="21"/>
  <c r="J30" i="6" s="1"/>
  <c r="K30" i="6" s="1"/>
  <c r="F32" i="21"/>
  <c r="J29" i="6" s="1"/>
  <c r="K29" i="6" s="1"/>
  <c r="F29" i="21"/>
  <c r="J26" i="6" s="1"/>
  <c r="K26" i="6" s="1"/>
  <c r="F25" i="21"/>
  <c r="J22" i="6" s="1"/>
  <c r="K22" i="6" s="1"/>
  <c r="F24" i="21"/>
  <c r="J21" i="6" s="1"/>
  <c r="K21" i="6" s="1"/>
  <c r="F23" i="21"/>
  <c r="J20" i="6" s="1"/>
  <c r="K20" i="6" s="1"/>
  <c r="F22" i="21"/>
  <c r="J19" i="6" s="1"/>
  <c r="K19" i="6" s="1"/>
  <c r="F14" i="21"/>
  <c r="J11" i="6" s="1"/>
  <c r="K11" i="6" s="1"/>
  <c r="F13" i="21"/>
  <c r="J10" i="6" s="1"/>
  <c r="K10" i="6" s="1"/>
  <c r="F12" i="21"/>
  <c r="J9" i="6" s="1"/>
  <c r="K9" i="6" s="1"/>
  <c r="F11" i="21"/>
  <c r="J8" i="6" s="1"/>
  <c r="K8" i="6" s="1"/>
  <c r="F10" i="21"/>
  <c r="J7" i="6" s="1"/>
  <c r="K7" i="6" s="1"/>
  <c r="F9" i="21"/>
  <c r="J6" i="6" s="1"/>
  <c r="K6" i="6" s="1"/>
  <c r="F8" i="21"/>
  <c r="J5" i="6" s="1"/>
  <c r="K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K4" i="6"/>
  <c r="K62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D64" i="6" s="1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G9" i="21" l="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18" i="21" l="1"/>
  <c r="G64" i="6"/>
  <c r="F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K64" i="6" s="1"/>
</calcChain>
</file>

<file path=xl/sharedStrings.xml><?xml version="1.0" encoding="utf-8"?>
<sst xmlns="http://schemas.openxmlformats.org/spreadsheetml/2006/main" count="143" uniqueCount="63">
  <si>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</si>
  <si>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</si>
  <si>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</si>
  <si>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</si>
  <si>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</si>
  <si>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</si>
  <si>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</si>
  <si>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</si>
  <si>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</si>
  <si>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</si>
  <si>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</si>
  <si>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</si>
  <si>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</si>
  <si>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</si>
  <si>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</si>
  <si>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</si>
  <si>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</si>
  <si>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</si>
  <si>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</si>
  <si>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</si>
  <si>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</si>
  <si>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</si>
  <si>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</si>
  <si>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</si>
  <si>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</si>
  <si>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</si>
  <si>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</si>
  <si>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</si>
  <si>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</si>
  <si>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</si>
  <si>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</si>
  <si>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</si>
  <si>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</si>
  <si>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</si>
  <si>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</si>
  <si>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</si>
  <si>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</si>
  <si>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</si>
  <si>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</si>
  <si>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</si>
  <si>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</si>
  <si>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</si>
  <si>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</si>
  <si>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</si>
  <si>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</si>
  <si>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</si>
  <si>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</si>
  <si>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</si>
  <si>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</si>
  <si>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</si>
  <si>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</si>
  <si>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</si>
  <si>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</si>
  <si>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</si>
  <si>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</si>
  <si>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</si>
  <si>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</si>
  <si>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</si>
  <si>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</si>
  <si>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</si>
  <si>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</si>
  <si>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</si>
  <si>
    <t>2024/25 bemarkingsjaar/Marketing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</si>
</sst>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2628</c:v>
                </c:pt>
                <c:pt idx="49">
                  <c:v>1666</c:v>
                </c:pt>
                <c:pt idx="50">
                  <c:v>2335</c:v>
                </c:pt>
                <c:pt idx="51">
                  <c:v>791</c:v>
                </c:pt>
                <c:pt idx="52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648779092293804"/>
          <c:h val="6.18686515928065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2024 tot Februarie 2025)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2024_2025'!$D$3:$G$3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2024_2025'!$G$7:$G$59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15182</c:v>
                </c:pt>
                <c:pt idx="2">
                  <c:v>67590</c:v>
                </c:pt>
                <c:pt idx="3">
                  <c:v>144148</c:v>
                </c:pt>
                <c:pt idx="4">
                  <c:v>206517</c:v>
                </c:pt>
                <c:pt idx="5">
                  <c:v>293374</c:v>
                </c:pt>
                <c:pt idx="6">
                  <c:v>350675</c:v>
                </c:pt>
                <c:pt idx="7">
                  <c:v>534936</c:v>
                </c:pt>
                <c:pt idx="8">
                  <c:v>905349</c:v>
                </c:pt>
                <c:pt idx="9">
                  <c:v>1166111</c:v>
                </c:pt>
                <c:pt idx="10">
                  <c:v>1368528</c:v>
                </c:pt>
                <c:pt idx="11">
                  <c:v>1482089</c:v>
                </c:pt>
                <c:pt idx="12">
                  <c:v>1554680</c:v>
                </c:pt>
                <c:pt idx="13">
                  <c:v>1602625</c:v>
                </c:pt>
                <c:pt idx="14">
                  <c:v>1632557</c:v>
                </c:pt>
                <c:pt idx="15">
                  <c:v>1655019</c:v>
                </c:pt>
                <c:pt idx="16">
                  <c:v>1667544</c:v>
                </c:pt>
                <c:pt idx="17">
                  <c:v>1679015</c:v>
                </c:pt>
                <c:pt idx="18">
                  <c:v>1685347</c:v>
                </c:pt>
                <c:pt idx="19">
                  <c:v>1690724</c:v>
                </c:pt>
                <c:pt idx="20">
                  <c:v>1695314</c:v>
                </c:pt>
                <c:pt idx="21">
                  <c:v>1699012</c:v>
                </c:pt>
                <c:pt idx="22">
                  <c:v>1705543</c:v>
                </c:pt>
                <c:pt idx="23">
                  <c:v>1708567</c:v>
                </c:pt>
                <c:pt idx="24">
                  <c:v>1712271</c:v>
                </c:pt>
                <c:pt idx="25">
                  <c:v>1716189</c:v>
                </c:pt>
                <c:pt idx="26">
                  <c:v>1724596</c:v>
                </c:pt>
                <c:pt idx="27">
                  <c:v>1728992</c:v>
                </c:pt>
                <c:pt idx="28">
                  <c:v>1733878</c:v>
                </c:pt>
                <c:pt idx="29">
                  <c:v>1738857</c:v>
                </c:pt>
                <c:pt idx="30">
                  <c:v>1745741</c:v>
                </c:pt>
                <c:pt idx="31">
                  <c:v>1751213</c:v>
                </c:pt>
                <c:pt idx="32">
                  <c:v>1755696</c:v>
                </c:pt>
                <c:pt idx="33">
                  <c:v>1758854</c:v>
                </c:pt>
                <c:pt idx="34">
                  <c:v>1763760</c:v>
                </c:pt>
                <c:pt idx="35">
                  <c:v>1765754</c:v>
                </c:pt>
                <c:pt idx="36">
                  <c:v>1769025</c:v>
                </c:pt>
                <c:pt idx="37">
                  <c:v>1772954</c:v>
                </c:pt>
                <c:pt idx="38">
                  <c:v>1776669</c:v>
                </c:pt>
                <c:pt idx="39">
                  <c:v>1779800</c:v>
                </c:pt>
                <c:pt idx="40">
                  <c:v>1782231</c:v>
                </c:pt>
                <c:pt idx="41">
                  <c:v>1785634</c:v>
                </c:pt>
                <c:pt idx="42">
                  <c:v>1787707</c:v>
                </c:pt>
                <c:pt idx="43">
                  <c:v>1788274</c:v>
                </c:pt>
                <c:pt idx="44">
                  <c:v>1788439</c:v>
                </c:pt>
                <c:pt idx="45">
                  <c:v>1790866</c:v>
                </c:pt>
                <c:pt idx="46">
                  <c:v>1794656</c:v>
                </c:pt>
                <c:pt idx="47">
                  <c:v>1799971</c:v>
                </c:pt>
                <c:pt idx="48">
                  <c:v>1802599</c:v>
                </c:pt>
                <c:pt idx="49">
                  <c:v>1804265</c:v>
                </c:pt>
                <c:pt idx="50">
                  <c:v>1806600</c:v>
                </c:pt>
                <c:pt idx="51">
                  <c:v>1807391</c:v>
                </c:pt>
                <c:pt idx="52">
                  <c:v>1808831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Soybeans'!$D$62:$J$62</c:f>
              <c:numCache>
                <c:formatCode>_ * #\ ##0_ ;_ * \-#\ ##0_ ;_ * "-"??_ ;_ @_ </c:formatCode>
                <c:ptCount val="7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Soybeans'!$D$64:$J$64</c:f>
              <c:numCache>
                <c:formatCode>0.0%</c:formatCode>
                <c:ptCount val="7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9218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D21" sqref="D21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58</v>
      </c>
      <c r="C2" s="135"/>
      <c r="D2" s="136"/>
      <c r="E2" s="67"/>
    </row>
    <row r="3" spans="2:6" ht="20.399999999999999" thickBot="1" x14ac:dyDescent="0.45">
      <c r="B3" s="137" t="s">
        <v>62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'Soybeans 2024_2025'!G34</f>
        <v>1728992</v>
      </c>
      <c r="D5" s="19" t="s">
        <v>38</v>
      </c>
    </row>
    <row r="6" spans="2:6" ht="15" thickTop="1" x14ac:dyDescent="0.3">
      <c r="B6" s="114" t="s">
        <v>61</v>
      </c>
      <c r="C6" s="123">
        <v>1840290</v>
      </c>
      <c r="D6" s="115" t="s">
        <v>57</v>
      </c>
      <c r="E6" s="10"/>
      <c r="F6" s="10"/>
    </row>
    <row r="7" spans="2:6" ht="13.2" customHeight="1" x14ac:dyDescent="0.25">
      <c r="B7" s="36" t="s">
        <v>42</v>
      </c>
      <c r="C7" s="123">
        <v>46000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0.96360788947160159</v>
      </c>
      <c r="D10" s="58" t="s">
        <v>32</v>
      </c>
    </row>
    <row r="11" spans="2:6" x14ac:dyDescent="0.25">
      <c r="B11" s="15" t="s">
        <v>10</v>
      </c>
      <c r="C11" s="127">
        <f>C9-C5</f>
        <v>65298</v>
      </c>
      <c r="D11" s="14" t="s">
        <v>11</v>
      </c>
    </row>
    <row r="12" spans="2:6" x14ac:dyDescent="0.25">
      <c r="B12" s="15" t="s">
        <v>40</v>
      </c>
      <c r="C12" s="128">
        <f>53-'Soybeans 2024_2025'!B59</f>
        <v>0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 t="e">
        <f>C11/C12</f>
        <v>#DIV/0!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abSelected="1" topLeftCell="A7" zoomScale="114" zoomScaleNormal="172" workbookViewId="0">
      <selection activeCell="H14" sqref="H1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60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9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220</v>
      </c>
      <c r="F9" s="28">
        <f t="shared" si="1"/>
        <v>52408</v>
      </c>
      <c r="G9" s="100">
        <f t="shared" si="2"/>
        <v>67590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1066</v>
      </c>
      <c r="F10" s="28">
        <f t="shared" si="1"/>
        <v>76558</v>
      </c>
      <c r="G10" s="100">
        <f t="shared" si="2"/>
        <v>144148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3409</v>
      </c>
      <c r="F11" s="28">
        <f t="shared" si="1"/>
        <v>62369</v>
      </c>
      <c r="G11" s="100">
        <f t="shared" si="2"/>
        <v>206517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2888</v>
      </c>
      <c r="F12" s="28">
        <f t="shared" si="1"/>
        <v>86857</v>
      </c>
      <c r="G12" s="100">
        <f t="shared" si="2"/>
        <v>293374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1896</v>
      </c>
      <c r="F13" s="28">
        <f t="shared" si="1"/>
        <v>57301</v>
      </c>
      <c r="G13" s="100">
        <f t="shared" si="2"/>
        <v>350675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2747</v>
      </c>
      <c r="F14" s="28">
        <f t="shared" si="1"/>
        <v>184261</v>
      </c>
      <c r="G14" s="100">
        <f t="shared" si="2"/>
        <v>534936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7609</v>
      </c>
      <c r="F15" s="28">
        <f t="shared" si="1"/>
        <v>370413</v>
      </c>
      <c r="G15" s="100">
        <f t="shared" si="2"/>
        <v>905349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1178</v>
      </c>
      <c r="F16" s="28">
        <f t="shared" si="1"/>
        <v>260762</v>
      </c>
      <c r="G16" s="100">
        <f t="shared" si="2"/>
        <v>1166111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2373</v>
      </c>
      <c r="F17" s="28">
        <f t="shared" si="1"/>
        <v>202417</v>
      </c>
      <c r="G17" s="100">
        <f t="shared" si="2"/>
        <v>1368528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1482089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825</v>
      </c>
      <c r="F19" s="28">
        <f t="shared" si="1"/>
        <v>72591</v>
      </c>
      <c r="G19" s="100">
        <f t="shared" si="2"/>
        <v>1554680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7956</v>
      </c>
      <c r="F20" s="28">
        <f t="shared" si="1"/>
        <v>47945</v>
      </c>
      <c r="G20" s="100">
        <f t="shared" si="2"/>
        <v>1602625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1431</v>
      </c>
      <c r="F21" s="28">
        <f t="shared" si="1"/>
        <v>29932</v>
      </c>
      <c r="G21" s="100">
        <f t="shared" si="2"/>
        <v>1632557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-879</v>
      </c>
      <c r="F22" s="28">
        <f t="shared" si="1"/>
        <v>22462</v>
      </c>
      <c r="G22" s="100">
        <f t="shared" si="2"/>
        <v>1655019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1667544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3499</v>
      </c>
      <c r="F24" s="28">
        <f t="shared" si="1"/>
        <v>11471</v>
      </c>
      <c r="G24" s="100">
        <f t="shared" si="2"/>
        <v>1679015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1685347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1690724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1695314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1699012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1705543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1708567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1712271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1716189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1724596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1728992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1733878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1738857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1745741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1942</v>
      </c>
      <c r="F38" s="28">
        <f t="shared" si="4"/>
        <v>5472</v>
      </c>
      <c r="G38" s="100">
        <f t="shared" si="2"/>
        <v>1751213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575</v>
      </c>
      <c r="F39" s="28">
        <f t="shared" si="4"/>
        <v>4483</v>
      </c>
      <c r="G39" s="100">
        <f t="shared" si="2"/>
        <v>1755696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-555</v>
      </c>
      <c r="F40" s="28">
        <f t="shared" si="4"/>
        <v>3158</v>
      </c>
      <c r="G40" s="100">
        <f t="shared" si="2"/>
        <v>1758854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1482</v>
      </c>
      <c r="F41" s="28">
        <f t="shared" si="4"/>
        <v>4906</v>
      </c>
      <c r="G41" s="100">
        <f t="shared" si="2"/>
        <v>1763760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1765754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1769025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732</v>
      </c>
      <c r="F44" s="28">
        <f>D44+E44</f>
        <v>3929</v>
      </c>
      <c r="G44" s="100">
        <f t="shared" si="2"/>
        <v>1772954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358</v>
      </c>
      <c r="F45" s="28">
        <f t="shared" si="4"/>
        <v>3715</v>
      </c>
      <c r="G45" s="100">
        <f t="shared" si="2"/>
        <v>1776669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-80</v>
      </c>
      <c r="F46" s="28">
        <f t="shared" si="4"/>
        <v>3131</v>
      </c>
      <c r="G46" s="100">
        <f t="shared" si="2"/>
        <v>1779800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1782231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-257</v>
      </c>
      <c r="F48" s="28">
        <f t="shared" si="4"/>
        <v>3403</v>
      </c>
      <c r="G48" s="100">
        <f t="shared" si="2"/>
        <v>1785634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332</v>
      </c>
      <c r="F49" s="28">
        <f t="shared" si="4"/>
        <v>2073</v>
      </c>
      <c r="G49" s="100">
        <f t="shared" si="2"/>
        <v>1787707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1788274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-59</v>
      </c>
      <c r="F51" s="28">
        <f t="shared" si="4"/>
        <v>165</v>
      </c>
      <c r="G51" s="100">
        <f t="shared" si="2"/>
        <v>1788439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365</v>
      </c>
      <c r="F52" s="28">
        <f t="shared" si="4"/>
        <v>2427</v>
      </c>
      <c r="G52" s="100">
        <f t="shared" si="2"/>
        <v>1790866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-65</v>
      </c>
      <c r="F53" s="28">
        <f t="shared" si="4"/>
        <v>3790</v>
      </c>
      <c r="G53" s="100">
        <f t="shared" si="2"/>
        <v>1794656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1870</v>
      </c>
      <c r="F54" s="28">
        <f t="shared" si="4"/>
        <v>5315</v>
      </c>
      <c r="G54" s="100">
        <f t="shared" si="2"/>
        <v>1799971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>
        <v>2024</v>
      </c>
      <c r="E55" s="73">
        <v>604</v>
      </c>
      <c r="F55" s="28">
        <f t="shared" si="4"/>
        <v>2628</v>
      </c>
      <c r="G55" s="100">
        <f t="shared" si="2"/>
        <v>1802599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>
        <v>1834</v>
      </c>
      <c r="E56" s="73">
        <v>-168</v>
      </c>
      <c r="F56" s="28">
        <f t="shared" si="4"/>
        <v>1666</v>
      </c>
      <c r="G56" s="100">
        <f t="shared" si="2"/>
        <v>1804265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>
        <v>2335</v>
      </c>
      <c r="E57" s="73">
        <v>0</v>
      </c>
      <c r="F57" s="28">
        <f>D57+E57</f>
        <v>2335</v>
      </c>
      <c r="G57" s="100">
        <f t="shared" si="2"/>
        <v>1806600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>
        <v>791</v>
      </c>
      <c r="E58" s="73">
        <v>0</v>
      </c>
      <c r="F58" s="28">
        <f>D58+E58</f>
        <v>791</v>
      </c>
      <c r="G58" s="100">
        <f t="shared" si="2"/>
        <v>1807391</v>
      </c>
    </row>
    <row r="59" spans="1:8" ht="14.4" x14ac:dyDescent="0.3">
      <c r="A59" s="21"/>
      <c r="B59" s="29">
        <v>53</v>
      </c>
      <c r="C59" s="81">
        <f t="shared" si="0"/>
        <v>45716</v>
      </c>
      <c r="D59" s="73">
        <v>1440</v>
      </c>
      <c r="E59" s="73">
        <v>0</v>
      </c>
      <c r="F59" s="28">
        <f>D59+E59</f>
        <v>1440</v>
      </c>
      <c r="G59" s="100">
        <f t="shared" si="2"/>
        <v>1808831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79"/>
  <sheetViews>
    <sheetView showGridLines="0" showWhiteSpace="0" zoomScale="85" zoomScaleNormal="85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M54" sqref="M54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0" width="19.5546875" style="2" bestFit="1" customWidth="1"/>
    <col min="11" max="11" width="16.5546875" style="2" customWidth="1"/>
    <col min="12" max="16384" width="9.109375" style="2"/>
  </cols>
  <sheetData>
    <row r="2" spans="2:11" ht="15.6" thickBot="1" x14ac:dyDescent="0.3">
      <c r="B2" s="148" t="s">
        <v>46</v>
      </c>
      <c r="C2" s="149"/>
      <c r="D2" s="149"/>
      <c r="E2" s="149"/>
      <c r="F2" s="149"/>
      <c r="G2" s="149"/>
    </row>
    <row r="3" spans="2:11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55</v>
      </c>
      <c r="K3" s="109" t="s">
        <v>59</v>
      </c>
    </row>
    <row r="4" spans="2:11" ht="14.4" x14ac:dyDescent="0.3">
      <c r="B4" s="20">
        <v>1</v>
      </c>
      <c r="C4" s="105">
        <f>'Soybeans 2024_2025'!C7</f>
        <v>45352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AVERAGE(F4:J4)</f>
        <v>1528.8</v>
      </c>
    </row>
    <row r="5" spans="2:11" ht="14.4" x14ac:dyDescent="0.3">
      <c r="B5" s="20">
        <v>2</v>
      </c>
      <c r="C5" s="105">
        <f>'Soybeans 2024_2025'!C8</f>
        <v>45359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 t="shared" ref="K5:K33" si="0">AVERAGE(F5:J5)</f>
        <v>5488</v>
      </c>
    </row>
    <row r="6" spans="2:11" ht="14.4" x14ac:dyDescent="0.3">
      <c r="B6" s="20">
        <v>3</v>
      </c>
      <c r="C6" s="105">
        <f>'Soybeans 2024_2025'!C9</f>
        <v>45366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52408</v>
      </c>
      <c r="K6" s="107">
        <f t="shared" si="0"/>
        <v>19649.8</v>
      </c>
    </row>
    <row r="7" spans="2:11" ht="14.4" x14ac:dyDescent="0.3">
      <c r="B7" s="20">
        <v>4</v>
      </c>
      <c r="C7" s="105">
        <f>'Soybeans 2024_2025'!C10</f>
        <v>45373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76558</v>
      </c>
      <c r="K7" s="107">
        <f t="shared" si="0"/>
        <v>60342</v>
      </c>
    </row>
    <row r="8" spans="2:11" ht="14.4" x14ac:dyDescent="0.3">
      <c r="B8" s="20">
        <v>5</v>
      </c>
      <c r="C8" s="105">
        <f>'Soybeans 2024_2025'!C11</f>
        <v>45380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62369</v>
      </c>
      <c r="K8" s="107">
        <f t="shared" si="0"/>
        <v>31498.799999999999</v>
      </c>
    </row>
    <row r="9" spans="2:11" ht="14.4" x14ac:dyDescent="0.3">
      <c r="B9" s="20">
        <v>6</v>
      </c>
      <c r="C9" s="105">
        <f>'Soybeans 2024_2025'!C12</f>
        <v>45387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86857</v>
      </c>
      <c r="K9" s="107">
        <f t="shared" si="0"/>
        <v>82496.399999999994</v>
      </c>
    </row>
    <row r="10" spans="2:11" ht="14.4" x14ac:dyDescent="0.3">
      <c r="B10" s="20">
        <v>7</v>
      </c>
      <c r="C10" s="105">
        <f>'Soybeans 2024_2025'!C13</f>
        <v>45394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57301</v>
      </c>
      <c r="K10" s="107">
        <f t="shared" si="0"/>
        <v>146870.39999999999</v>
      </c>
    </row>
    <row r="11" spans="2:11" ht="15" customHeight="1" x14ac:dyDescent="0.3">
      <c r="B11" s="20">
        <v>8</v>
      </c>
      <c r="C11" s="105">
        <f>'Soybeans 2024_2025'!C14</f>
        <v>45401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184261</v>
      </c>
      <c r="K11" s="107">
        <f t="shared" si="0"/>
        <v>274382.59999999998</v>
      </c>
    </row>
    <row r="12" spans="2:11" ht="15" customHeight="1" x14ac:dyDescent="0.3">
      <c r="B12" s="20">
        <v>9</v>
      </c>
      <c r="C12" s="105">
        <f>'Soybeans 2024_2025'!C15</f>
        <v>45408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370413</v>
      </c>
      <c r="K12" s="107">
        <f t="shared" si="0"/>
        <v>303054</v>
      </c>
    </row>
    <row r="13" spans="2:11" ht="15" customHeight="1" x14ac:dyDescent="0.3">
      <c r="B13" s="20">
        <v>10</v>
      </c>
      <c r="C13" s="105">
        <f>'Soybeans 2024_2025'!C16</f>
        <v>45415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260762</v>
      </c>
      <c r="K13" s="107">
        <f t="shared" si="0"/>
        <v>260631.6</v>
      </c>
    </row>
    <row r="14" spans="2:11" ht="15" customHeight="1" x14ac:dyDescent="0.3">
      <c r="B14" s="20">
        <v>11</v>
      </c>
      <c r="C14" s="105">
        <f>'Soybeans 2024_2025'!C17</f>
        <v>45422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202417</v>
      </c>
      <c r="K14" s="107">
        <f t="shared" si="0"/>
        <v>208519.2</v>
      </c>
    </row>
    <row r="15" spans="2:11" ht="15" customHeight="1" x14ac:dyDescent="0.3">
      <c r="B15" s="20">
        <v>12</v>
      </c>
      <c r="C15" s="105">
        <f>'Soybeans 2024_2025'!C18</f>
        <v>45429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>
        <f t="shared" si="0"/>
        <v>149842.4</v>
      </c>
    </row>
    <row r="16" spans="2:11" ht="15" customHeight="1" x14ac:dyDescent="0.3">
      <c r="B16" s="20">
        <v>13</v>
      </c>
      <c r="C16" s="105">
        <f>'Soybeans 2024_2025'!C19</f>
        <v>45436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72591</v>
      </c>
      <c r="K16" s="107">
        <f t="shared" si="0"/>
        <v>173622.8</v>
      </c>
    </row>
    <row r="17" spans="2:15" ht="15" customHeight="1" x14ac:dyDescent="0.3">
      <c r="B17" s="20">
        <v>14</v>
      </c>
      <c r="C17" s="105">
        <f>'Soybeans 2024_2025'!C20</f>
        <v>45443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47945</v>
      </c>
      <c r="K17" s="107">
        <f t="shared" si="0"/>
        <v>53768</v>
      </c>
    </row>
    <row r="18" spans="2:15" ht="15" customHeight="1" x14ac:dyDescent="0.3">
      <c r="B18" s="20">
        <v>15</v>
      </c>
      <c r="C18" s="105">
        <f>'Soybeans 2024_2025'!C21</f>
        <v>45450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29932</v>
      </c>
      <c r="K18" s="107">
        <f t="shared" si="0"/>
        <v>40837</v>
      </c>
    </row>
    <row r="19" spans="2:15" ht="15" customHeight="1" x14ac:dyDescent="0.3">
      <c r="B19" s="20">
        <v>16</v>
      </c>
      <c r="C19" s="105">
        <f>'Soybeans 2024_2025'!C22</f>
        <v>45457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22462</v>
      </c>
      <c r="K19" s="107">
        <f t="shared" si="0"/>
        <v>23257.8</v>
      </c>
    </row>
    <row r="20" spans="2:15" ht="15" customHeight="1" x14ac:dyDescent="0.3">
      <c r="B20" s="20">
        <v>17</v>
      </c>
      <c r="C20" s="105">
        <f>'Soybeans 2024_2025'!C23</f>
        <v>45464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>
        <f t="shared" si="0"/>
        <v>21145.200000000001</v>
      </c>
    </row>
    <row r="21" spans="2:15" ht="15" customHeight="1" x14ac:dyDescent="0.3">
      <c r="B21" s="20">
        <f>'Soybeans 2019-2020'!B24</f>
        <v>18</v>
      </c>
      <c r="C21" s="105">
        <f>'Soybeans 2024_2025'!C24</f>
        <v>45471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11471</v>
      </c>
      <c r="K21" s="107">
        <f t="shared" si="0"/>
        <v>8056.4</v>
      </c>
    </row>
    <row r="22" spans="2:15" ht="15" customHeight="1" x14ac:dyDescent="0.3">
      <c r="B22" s="20">
        <f>'Soybeans 2019-2020'!B25</f>
        <v>19</v>
      </c>
      <c r="C22" s="105">
        <f>'Soybeans 2024_2025'!C25</f>
        <v>45478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>
        <f t="shared" si="0"/>
        <v>5561</v>
      </c>
    </row>
    <row r="23" spans="2:15" ht="15" customHeight="1" x14ac:dyDescent="0.3">
      <c r="B23" s="20">
        <f>'Soybeans 2019-2020'!B26</f>
        <v>20</v>
      </c>
      <c r="C23" s="105">
        <f>'Soybeans 2024_2025'!C26</f>
        <v>45485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>
        <f t="shared" si="0"/>
        <v>4317.3999999999996</v>
      </c>
    </row>
    <row r="24" spans="2:15" ht="15" customHeight="1" x14ac:dyDescent="0.3">
      <c r="B24" s="20">
        <f>'Soybeans 2019-2020'!B27</f>
        <v>21</v>
      </c>
      <c r="C24" s="105">
        <f>'Soybeans 2024_2025'!C27</f>
        <v>45492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>
        <f t="shared" si="0"/>
        <v>3340.2</v>
      </c>
    </row>
    <row r="25" spans="2:15" ht="15" customHeight="1" x14ac:dyDescent="0.3">
      <c r="B25" s="20">
        <f>'Soybeans 2019-2020'!B28</f>
        <v>22</v>
      </c>
      <c r="C25" s="105">
        <f>'Soybeans 2024_2025'!C28</f>
        <v>45499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>
        <f t="shared" si="0"/>
        <v>4422.2</v>
      </c>
    </row>
    <row r="26" spans="2:15" ht="15" customHeight="1" x14ac:dyDescent="0.3">
      <c r="B26" s="20">
        <f>'Soybeans 2019-2020'!B29</f>
        <v>23</v>
      </c>
      <c r="C26" s="105">
        <f>'Soybeans 2024_2025'!C29</f>
        <v>45506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>
        <f t="shared" si="0"/>
        <v>3964.6</v>
      </c>
    </row>
    <row r="27" spans="2:15" ht="15" customHeight="1" x14ac:dyDescent="0.3">
      <c r="B27" s="20">
        <f>'Soybeans 2019-2020'!B30</f>
        <v>24</v>
      </c>
      <c r="C27" s="105">
        <f>'Soybeans 2024_2025'!C30</f>
        <v>45513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>
        <f t="shared" si="0"/>
        <v>2537.1999999999998</v>
      </c>
      <c r="L27" s="77"/>
      <c r="M27" s="77"/>
      <c r="N27" s="77"/>
      <c r="O27" s="77"/>
    </row>
    <row r="28" spans="2:15" ht="15" customHeight="1" x14ac:dyDescent="0.3">
      <c r="B28" s="20">
        <f>'Soybeans 2019-2020'!B31</f>
        <v>25</v>
      </c>
      <c r="C28" s="105">
        <f>'Soybeans 2024_2025'!C31</f>
        <v>45520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>
        <f t="shared" si="0"/>
        <v>2695.2</v>
      </c>
    </row>
    <row r="29" spans="2:15" ht="15" customHeight="1" x14ac:dyDescent="0.3">
      <c r="B29" s="20">
        <f>'Soybeans 2019-2020'!B32</f>
        <v>26</v>
      </c>
      <c r="C29" s="105">
        <f>'Soybeans 2024_2025'!C32</f>
        <v>45527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>
        <f t="shared" si="0"/>
        <v>4751.3999999999996</v>
      </c>
    </row>
    <row r="30" spans="2:15" ht="15" customHeight="1" x14ac:dyDescent="0.3">
      <c r="B30" s="20">
        <f>'Soybeans 2019-2020'!B33</f>
        <v>27</v>
      </c>
      <c r="C30" s="105">
        <f>'Soybeans 2024_2025'!C33</f>
        <v>45534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>
        <f t="shared" si="0"/>
        <v>4169.3999999999996</v>
      </c>
    </row>
    <row r="31" spans="2:15" ht="15" customHeight="1" x14ac:dyDescent="0.3">
      <c r="B31" s="20">
        <f>'Soybeans 2019-2020'!B34</f>
        <v>28</v>
      </c>
      <c r="C31" s="105">
        <f>'Soybeans 2024_2025'!C34</f>
        <v>45541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>
        <f t="shared" si="0"/>
        <v>4150.2</v>
      </c>
    </row>
    <row r="32" spans="2:15" ht="15" customHeight="1" x14ac:dyDescent="0.3">
      <c r="B32" s="20">
        <f>'Soybeans 2019-2020'!B35</f>
        <v>29</v>
      </c>
      <c r="C32" s="105">
        <f>'Soybeans 2024_2025'!C35</f>
        <v>45548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>
        <f t="shared" si="0"/>
        <v>4258.8</v>
      </c>
    </row>
    <row r="33" spans="2:11" ht="15" customHeight="1" x14ac:dyDescent="0.3">
      <c r="B33" s="20">
        <f>'Soybeans 2019-2020'!B36</f>
        <v>30</v>
      </c>
      <c r="C33" s="105">
        <f>'Soybeans 2024_2025'!C36</f>
        <v>45555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>
        <f t="shared" si="0"/>
        <v>3997.8</v>
      </c>
    </row>
    <row r="34" spans="2:11" ht="15" customHeight="1" x14ac:dyDescent="0.3">
      <c r="B34" s="20">
        <f>'Soybeans 2019-2020'!B37</f>
        <v>31</v>
      </c>
      <c r="C34" s="105">
        <f>'Soybeans 2024_2025'!C37</f>
        <v>45562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>
        <f t="shared" ref="K34" si="1">AVERAGE(F34:J34)</f>
        <v>2964</v>
      </c>
    </row>
    <row r="35" spans="2:11" ht="15" customHeight="1" x14ac:dyDescent="0.3">
      <c r="B35" s="20">
        <f>'Soybeans 2019-2020'!B38</f>
        <v>32</v>
      </c>
      <c r="C35" s="105">
        <f>'Soybeans 2024_2025'!C38</f>
        <v>45569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5472</v>
      </c>
      <c r="K35" s="107">
        <f t="shared" ref="K35" si="2">AVERAGE(F35:J35)</f>
        <v>2596</v>
      </c>
    </row>
    <row r="36" spans="2:11" ht="15" customHeight="1" x14ac:dyDescent="0.3">
      <c r="B36" s="20">
        <v>33</v>
      </c>
      <c r="C36" s="105">
        <f>'Soybeans 2024_2025'!C39</f>
        <v>45576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4483</v>
      </c>
      <c r="K36" s="107">
        <f t="shared" ref="K36" si="3">AVERAGE(F36:J36)</f>
        <v>2196</v>
      </c>
    </row>
    <row r="37" spans="2:11" ht="15" customHeight="1" x14ac:dyDescent="0.3">
      <c r="B37" s="20">
        <v>34</v>
      </c>
      <c r="C37" s="105">
        <f>'Soybeans 2024_2025'!C40</f>
        <v>45583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3158</v>
      </c>
      <c r="K37" s="107">
        <f t="shared" ref="K37:K38" si="4">AVERAGE(F37:J37)</f>
        <v>1691.6</v>
      </c>
    </row>
    <row r="38" spans="2:11" ht="15" customHeight="1" x14ac:dyDescent="0.3">
      <c r="B38" s="20">
        <f>'Soybeans 2019-2020'!B41</f>
        <v>35</v>
      </c>
      <c r="C38" s="105">
        <f>'Soybeans 2024_2025'!C41</f>
        <v>45590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4906</v>
      </c>
      <c r="K38" s="107">
        <f t="shared" si="4"/>
        <v>3317.2</v>
      </c>
    </row>
    <row r="39" spans="2:11" ht="15" customHeight="1" x14ac:dyDescent="0.3">
      <c r="B39" s="20">
        <f>'Soybeans 2019-2020'!B42</f>
        <v>36</v>
      </c>
      <c r="C39" s="105">
        <f>'Soybeans 2024_2025'!C42</f>
        <v>45597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>
        <f t="shared" ref="K39" si="5">AVERAGE(F39:J39)</f>
        <v>1600.6</v>
      </c>
    </row>
    <row r="40" spans="2:11" ht="15" customHeight="1" x14ac:dyDescent="0.3">
      <c r="B40" s="20">
        <f>'Soybeans 2019-2020'!B43</f>
        <v>37</v>
      </c>
      <c r="C40" s="105">
        <f>'Soybeans 2024_2025'!C43</f>
        <v>45604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>
        <f t="shared" ref="K40:K41" si="6">AVERAGE(F40:J40)</f>
        <v>1347.6</v>
      </c>
    </row>
    <row r="41" spans="2:11" ht="15" customHeight="1" x14ac:dyDescent="0.3">
      <c r="B41" s="20">
        <f>'Soybeans 2019-2020'!B44</f>
        <v>38</v>
      </c>
      <c r="C41" s="105">
        <f>'Soybeans 2024_2025'!C44</f>
        <v>45611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3929</v>
      </c>
      <c r="K41" s="107">
        <f t="shared" si="6"/>
        <v>1535.2</v>
      </c>
    </row>
    <row r="42" spans="2:11" ht="15" customHeight="1" x14ac:dyDescent="0.3">
      <c r="B42" s="20">
        <f>'Soybeans 2019-2020'!B45</f>
        <v>39</v>
      </c>
      <c r="C42" s="105">
        <f>'Soybeans 2024_2025'!C45</f>
        <v>45618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3715</v>
      </c>
      <c r="K42" s="107">
        <f>AVERAGE(F42:J42)</f>
        <v>2789.2</v>
      </c>
    </row>
    <row r="43" spans="2:11" ht="15" customHeight="1" x14ac:dyDescent="0.3">
      <c r="B43" s="20">
        <f>'Soybeans 2019-2020'!B46</f>
        <v>40</v>
      </c>
      <c r="C43" s="105">
        <f>'Soybeans 2024_2025'!C46</f>
        <v>45625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3131</v>
      </c>
      <c r="K43" s="107">
        <f>AVERAGE(F43:J43)</f>
        <v>1515.2</v>
      </c>
    </row>
    <row r="44" spans="2:11" ht="15" customHeight="1" x14ac:dyDescent="0.3">
      <c r="B44" s="20">
        <f>'Soybeans 2019-2020'!B47</f>
        <v>41</v>
      </c>
      <c r="C44" s="105">
        <f>'Soybeans 2024_2025'!C47</f>
        <v>45632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>
        <f>AVERAGE(F44:J44)</f>
        <v>1712.4</v>
      </c>
    </row>
    <row r="45" spans="2:11" ht="15" customHeight="1" x14ac:dyDescent="0.3">
      <c r="B45" s="20">
        <f>'Soybeans 2019-2020'!B48</f>
        <v>42</v>
      </c>
      <c r="C45" s="105">
        <f>'Soybeans 2024_2025'!C48</f>
        <v>45639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3403</v>
      </c>
      <c r="K45" s="107">
        <f t="shared" ref="K45:K48" si="7">AVERAGE(F45:J45)</f>
        <v>1960.6</v>
      </c>
    </row>
    <row r="46" spans="2:11" ht="15" customHeight="1" x14ac:dyDescent="0.3">
      <c r="B46" s="20">
        <f>'Soybeans 2019-2020'!B49</f>
        <v>43</v>
      </c>
      <c r="C46" s="105">
        <f>'Soybeans 2024_2025'!C49</f>
        <v>45646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2073</v>
      </c>
      <c r="K46" s="107">
        <f t="shared" si="7"/>
        <v>1602.2</v>
      </c>
    </row>
    <row r="47" spans="2:11" ht="15" customHeight="1" x14ac:dyDescent="0.3">
      <c r="B47" s="95">
        <f>'Soybeans 2019-2020'!B50</f>
        <v>44</v>
      </c>
      <c r="C47" s="105">
        <f>'Soybeans 2024_2025'!C50</f>
        <v>45653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>
        <f t="shared" si="7"/>
        <v>1517.6</v>
      </c>
    </row>
    <row r="48" spans="2:11" ht="15" customHeight="1" x14ac:dyDescent="0.3">
      <c r="B48" s="20">
        <f>'Soybeans 2019-2020'!B51</f>
        <v>45</v>
      </c>
      <c r="C48" s="105">
        <f>'Soybeans 2024_2025'!C51</f>
        <v>45660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165</v>
      </c>
      <c r="K48" s="107">
        <f t="shared" si="7"/>
        <v>1281.4000000000001</v>
      </c>
    </row>
    <row r="49" spans="2:11" ht="15" customHeight="1" x14ac:dyDescent="0.3">
      <c r="B49" s="20">
        <f>'Soybeans 2019-2020'!B52</f>
        <v>46</v>
      </c>
      <c r="C49" s="105">
        <f>'Soybeans 2024_2025'!C52</f>
        <v>45667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2427</v>
      </c>
      <c r="K49" s="107">
        <f t="shared" ref="K49" si="8">AVERAGE(F49:J49)</f>
        <v>2399.8000000000002</v>
      </c>
    </row>
    <row r="50" spans="2:11" ht="15" customHeight="1" x14ac:dyDescent="0.3">
      <c r="B50" s="20">
        <f>'Soybeans 2019-2020'!B53</f>
        <v>47</v>
      </c>
      <c r="C50" s="105">
        <f>'Soybeans 2024_2025'!C53</f>
        <v>45674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3790</v>
      </c>
      <c r="K50" s="107">
        <f t="shared" ref="K50" si="9">AVERAGE(F50:J50)</f>
        <v>2689</v>
      </c>
    </row>
    <row r="51" spans="2:11" ht="15" customHeight="1" x14ac:dyDescent="0.3">
      <c r="B51" s="20">
        <f>'Soybeans 2019-2020'!B54</f>
        <v>48</v>
      </c>
      <c r="C51" s="105">
        <f>'Soybeans 2024_2025'!C54</f>
        <v>45681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5315</v>
      </c>
      <c r="K51" s="107">
        <f t="shared" ref="K51" si="10">AVERAGE(F51:J51)</f>
        <v>4035</v>
      </c>
    </row>
    <row r="52" spans="2:11" ht="15" customHeight="1" x14ac:dyDescent="0.3">
      <c r="B52" s="20">
        <f>'Soybeans 2019-2020'!B55</f>
        <v>49</v>
      </c>
      <c r="C52" s="105">
        <f>'Soybeans 2024_2025'!C55</f>
        <v>45688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f>'Soybeans 2024_2025'!F55</f>
        <v>2628</v>
      </c>
      <c r="K52" s="107">
        <f t="shared" ref="K52" si="11">AVERAGE(F52:J52)</f>
        <v>1985.8</v>
      </c>
    </row>
    <row r="53" spans="2:11" ht="15" customHeight="1" x14ac:dyDescent="0.3">
      <c r="B53" s="20">
        <f>'Soybeans 2019-2020'!B56</f>
        <v>50</v>
      </c>
      <c r="C53" s="105">
        <f>'Soybeans 2024_2025'!C56</f>
        <v>45695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f>'Soybeans 2024_2025'!F56</f>
        <v>1666</v>
      </c>
      <c r="K53" s="107">
        <f t="shared" ref="K53:K54" si="12">AVERAGE(F53:J53)</f>
        <v>1945.6</v>
      </c>
    </row>
    <row r="54" spans="2:11" ht="15" customHeight="1" x14ac:dyDescent="0.3">
      <c r="B54" s="20">
        <f>'Soybeans 2019-2020'!B57</f>
        <v>51</v>
      </c>
      <c r="C54" s="105">
        <f>'Soybeans 2024_2025'!C57</f>
        <v>45702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f>'Soybeans 2024_2025'!F57</f>
        <v>2335</v>
      </c>
      <c r="K54" s="107">
        <f t="shared" si="12"/>
        <v>1895.4</v>
      </c>
    </row>
    <row r="55" spans="2:11" ht="15" customHeight="1" x14ac:dyDescent="0.3">
      <c r="B55" s="20">
        <f>'Soybeans 2019-2020'!B58</f>
        <v>52</v>
      </c>
      <c r="C55" s="105">
        <f>'Soybeans 2024_2025'!C58</f>
        <v>45709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f>'Soybeans 2024_2025'!F58</f>
        <v>791</v>
      </c>
      <c r="K55" s="107">
        <f t="shared" ref="K55" si="13">AVERAGE(F55:J55)</f>
        <v>1866.75</v>
      </c>
    </row>
    <row r="56" spans="2:11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107">
        <f>'Soybeans 2024_2025'!F59</f>
        <v>1440</v>
      </c>
      <c r="K56" s="107">
        <f t="shared" ref="K56" si="14">AVERAGE(F56:J56)</f>
        <v>1440</v>
      </c>
    </row>
    <row r="57" spans="2:11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f>AVERAGE(E57:I57)</f>
        <v>1862569</v>
      </c>
    </row>
    <row r="58" spans="2:11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5">
        <f>AVERAGE(E58:I58)</f>
        <v>28400</v>
      </c>
    </row>
    <row r="59" spans="2:11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1834169</v>
      </c>
    </row>
    <row r="60" spans="2:11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</row>
    <row r="61" spans="2:11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51</v>
      </c>
    </row>
    <row r="62" spans="2:11" ht="15" thickBot="1" x14ac:dyDescent="0.35">
      <c r="B62" s="48" t="s">
        <v>35</v>
      </c>
      <c r="C62" s="72"/>
      <c r="D62" s="96">
        <f t="shared" ref="D62:I62" si="15">SUM(D4:D27)</f>
        <v>1460825</v>
      </c>
      <c r="E62" s="96">
        <f t="shared" si="15"/>
        <v>1105132</v>
      </c>
      <c r="F62" s="96">
        <f t="shared" si="15"/>
        <v>1192410</v>
      </c>
      <c r="G62" s="96">
        <f t="shared" si="15"/>
        <v>1813290</v>
      </c>
      <c r="H62" s="96">
        <f t="shared" si="15"/>
        <v>2106148</v>
      </c>
      <c r="I62" s="96">
        <f t="shared" si="15"/>
        <v>2625254</v>
      </c>
      <c r="J62" s="96">
        <f>SUM(J4:J31)</f>
        <v>1728992</v>
      </c>
      <c r="K62" s="96">
        <f>SUM(K4:K31)</f>
        <v>1904899.9999999993</v>
      </c>
    </row>
    <row r="63" spans="2:11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</row>
    <row r="64" spans="2:11" ht="15" thickBot="1" x14ac:dyDescent="0.35">
      <c r="B64" s="52" t="s">
        <v>36</v>
      </c>
      <c r="C64" s="70"/>
      <c r="D64" s="66">
        <f t="shared" ref="D64:I64" si="16">D62/D59</f>
        <v>0.97258655126498006</v>
      </c>
      <c r="E64" s="66">
        <f t="shared" si="16"/>
        <v>0.97338870563573188</v>
      </c>
      <c r="F64" s="66">
        <f t="shared" si="16"/>
        <v>0.98100370218017274</v>
      </c>
      <c r="G64" s="66">
        <f t="shared" si="16"/>
        <v>0.97570018025774163</v>
      </c>
      <c r="H64" s="66">
        <f t="shared" si="16"/>
        <v>0.96259049360146254</v>
      </c>
      <c r="I64" s="66">
        <f t="shared" si="16"/>
        <v>0.9477451263537906</v>
      </c>
      <c r="J64" s="66">
        <f>J62/J59</f>
        <v>0.99780815909602438</v>
      </c>
      <c r="K64" s="66">
        <f>AVERAGE(F64:J64)</f>
        <v>0.97296953229783834</v>
      </c>
    </row>
    <row r="65" spans="2:11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</row>
    <row r="66" spans="2:11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</row>
    <row r="67" spans="2:11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  <row r="75" spans="2:11" x14ac:dyDescent="0.2">
      <c r="D75" s="110"/>
      <c r="E75" s="110"/>
      <c r="F75" s="110"/>
      <c r="G75" s="111"/>
      <c r="H75" s="111"/>
      <c r="I75" s="111"/>
      <c r="J75" s="111"/>
    </row>
    <row r="76" spans="2:11" x14ac:dyDescent="0.2">
      <c r="E76" s="102"/>
      <c r="F76" s="5"/>
      <c r="G76" s="5"/>
      <c r="H76" s="5"/>
      <c r="I76" s="5"/>
      <c r="J76" s="5"/>
    </row>
    <row r="77" spans="2:11" x14ac:dyDescent="0.2">
      <c r="D77" s="101"/>
      <c r="E77" s="101"/>
      <c r="F77" s="101"/>
      <c r="G77" s="5"/>
      <c r="H77" s="5"/>
      <c r="I77" s="5"/>
      <c r="J77" s="5"/>
    </row>
    <row r="79" spans="2:11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2025-03-06T11:18:23Z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