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2191A629-9094-452D-9F3E-763FE03ADE85}" xr6:coauthVersionLast="47" xr6:coauthVersionMax="47" xr10:uidLastSave="{00000000-0000-0000-0000-000000000000}"/>
  <bookViews>
    <workbookView xWindow="-28920" yWindow="-120" windowWidth="29040" windowHeight="15720" tabRatio="892" activeTab="10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K7" i="6"/>
  <c r="L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K6" i="6" l="1"/>
  <c r="L6" i="6"/>
  <c r="K5" i="6"/>
  <c r="L5" i="6"/>
  <c r="L4" i="6"/>
  <c r="K4" i="6"/>
  <c r="K62" i="6" s="1"/>
  <c r="K64" i="6" s="1"/>
  <c r="K59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F7" i="22"/>
  <c r="G7" i="22" s="1"/>
  <c r="J56" i="6"/>
  <c r="C59" i="21"/>
  <c r="G8" i="22" l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J59" i="6"/>
  <c r="F31" i="21"/>
  <c r="J28" i="6" s="1"/>
  <c r="F30" i="21"/>
  <c r="J27" i="6" s="1"/>
  <c r="L58" i="6"/>
  <c r="L57" i="6"/>
  <c r="L59" i="6" s="1"/>
  <c r="F26" i="21" l="1"/>
  <c r="J23" i="6" s="1"/>
  <c r="F27" i="21"/>
  <c r="J24" i="6" s="1"/>
  <c r="F28" i="21"/>
  <c r="J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I62" i="6" l="1"/>
  <c r="H62" i="6"/>
  <c r="F15" i="21"/>
  <c r="J12" i="6" s="1"/>
  <c r="F16" i="21"/>
  <c r="J13" i="6" s="1"/>
  <c r="F17" i="21"/>
  <c r="J14" i="6" s="1"/>
  <c r="F18" i="21"/>
  <c r="J15" i="6" s="1"/>
  <c r="F19" i="21"/>
  <c r="J16" i="6" s="1"/>
  <c r="F20" i="21"/>
  <c r="J17" i="6" s="1"/>
  <c r="F21" i="21"/>
  <c r="J18" i="6" s="1"/>
  <c r="F59" i="21"/>
  <c r="F58" i="21"/>
  <c r="J55" i="6" s="1"/>
  <c r="F57" i="21"/>
  <c r="J54" i="6" s="1"/>
  <c r="F56" i="21"/>
  <c r="J53" i="6" s="1"/>
  <c r="F55" i="21"/>
  <c r="J52" i="6" s="1"/>
  <c r="F54" i="21"/>
  <c r="J51" i="6" s="1"/>
  <c r="F53" i="21"/>
  <c r="J50" i="6" s="1"/>
  <c r="F52" i="21"/>
  <c r="J49" i="6" s="1"/>
  <c r="F51" i="21"/>
  <c r="J48" i="6" s="1"/>
  <c r="F50" i="21"/>
  <c r="J47" i="6" s="1"/>
  <c r="F49" i="21"/>
  <c r="J46" i="6" s="1"/>
  <c r="F48" i="21"/>
  <c r="J45" i="6" s="1"/>
  <c r="F47" i="21"/>
  <c r="J44" i="6" s="1"/>
  <c r="F46" i="21"/>
  <c r="J43" i="6" s="1"/>
  <c r="F45" i="21"/>
  <c r="J42" i="6" s="1"/>
  <c r="F44" i="21"/>
  <c r="J41" i="6" s="1"/>
  <c r="F43" i="21"/>
  <c r="J40" i="6" s="1"/>
  <c r="F42" i="21"/>
  <c r="J39" i="6" s="1"/>
  <c r="F41" i="21"/>
  <c r="J38" i="6" s="1"/>
  <c r="F40" i="21"/>
  <c r="J37" i="6" s="1"/>
  <c r="F39" i="21"/>
  <c r="J36" i="6" s="1"/>
  <c r="F38" i="21"/>
  <c r="J35" i="6" s="1"/>
  <c r="F37" i="21"/>
  <c r="J34" i="6" s="1"/>
  <c r="F36" i="21"/>
  <c r="J33" i="6" s="1"/>
  <c r="F35" i="21"/>
  <c r="J32" i="6" s="1"/>
  <c r="F34" i="21"/>
  <c r="J31" i="6" s="1"/>
  <c r="F33" i="21"/>
  <c r="J30" i="6" s="1"/>
  <c r="F32" i="21"/>
  <c r="J29" i="6" s="1"/>
  <c r="F29" i="21"/>
  <c r="J26" i="6" s="1"/>
  <c r="F25" i="21"/>
  <c r="J22" i="6" s="1"/>
  <c r="F24" i="21"/>
  <c r="J21" i="6" s="1"/>
  <c r="F23" i="21"/>
  <c r="J20" i="6" s="1"/>
  <c r="F22" i="21"/>
  <c r="J19" i="6" s="1"/>
  <c r="F14" i="21"/>
  <c r="J11" i="6" s="1"/>
  <c r="F13" i="21"/>
  <c r="J10" i="6" s="1"/>
  <c r="F12" i="21"/>
  <c r="J9" i="6" s="1"/>
  <c r="F11" i="21"/>
  <c r="J8" i="6" s="1"/>
  <c r="F10" i="21"/>
  <c r="J7" i="6" s="1"/>
  <c r="F9" i="21"/>
  <c r="J6" i="6" s="1"/>
  <c r="F8" i="21"/>
  <c r="J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 l="1"/>
  <c r="G9" i="2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62" i="6" l="1"/>
  <c r="F62" i="6"/>
  <c r="F64" i="6" s="1"/>
  <c r="L62" i="6"/>
  <c r="G18" i="21"/>
  <c r="G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L64" i="6" s="1"/>
</calcChain>
</file>

<file path=xl/sharedStrings.xml><?xml version="1.0" encoding="utf-8"?>
<sst xmlns="http://schemas.openxmlformats.org/spreadsheetml/2006/main" count="160" uniqueCount="65">
  <si>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</si>
  <si>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</si>
  <si>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</si>
  <si>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</si>
  <si>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</si>
  <si>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</si>
  <si>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</si>
  <si>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</si>
  <si>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</si>
  <si>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</si>
  <si>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</si>
  <si>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</si>
  <si>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</si>
  <si>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</si>
  <si>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</si>
  <si>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</si>
  <si>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</si>
  <si>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</si>
  <si>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</si>
  <si>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</si>
  <si>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</si>
  <si>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</si>
  <si>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</si>
  <si>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</si>
  <si>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</si>
  <si>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</si>
  <si>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</si>
  <si>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</si>
  <si>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</si>
  <si>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</si>
  <si>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</si>
  <si>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</si>
  <si>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</si>
  <si>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</si>
  <si>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</si>
  <si>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</si>
  <si>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</si>
  <si>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</si>
  <si>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</si>
  <si>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</si>
  <si>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</si>
  <si>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</si>
  <si>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</si>
  <si>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</si>
  <si>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</si>
  <si>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</si>
  <si>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</si>
  <si>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</si>
  <si>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</si>
  <si>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</si>
  <si>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</si>
  <si>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</si>
  <si>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</si>
  <si>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</si>
  <si>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</si>
  <si>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</si>
  <si>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</si>
  <si>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</si>
  <si>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</si>
  <si>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</si>
  <si>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</si>
  <si>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</si>
  <si>
    <t>2024/25 bemarkingsjaar/Marketing year</t>
  </si>
  <si>
    <t>Produsente lewerings in 2025/2026 bemarkingseisoen / Producer deliveries in 2025/2026 marketing season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</si>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</sst>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2628</c:v>
                </c:pt>
                <c:pt idx="49">
                  <c:v>1666</c:v>
                </c:pt>
                <c:pt idx="50">
                  <c:v>2335</c:v>
                </c:pt>
                <c:pt idx="51">
                  <c:v>791</c:v>
                </c:pt>
                <c:pt idx="52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Soybeans'!$K$4:$K$7</c:f>
              <c:numCache>
                <c:formatCode>_ * #\ ##0_ ;_ * \-#\ ##0_ ;_ * "-"??_ ;_ @_ </c:formatCode>
                <c:ptCount val="4"/>
                <c:pt idx="0">
                  <c:v>1158</c:v>
                </c:pt>
                <c:pt idx="1">
                  <c:v>4911</c:v>
                </c:pt>
                <c:pt idx="2">
                  <c:v>5757</c:v>
                </c:pt>
                <c:pt idx="3">
                  <c:v>42733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2025_2026'!$G$7:$G$10</c:f>
              <c:numCache>
                <c:formatCode>_ * #\ ##0_ ;_ * \-#\ ##0_ ;_ * "-"??_ ;_ @_ </c:formatCode>
                <c:ptCount val="4"/>
                <c:pt idx="0">
                  <c:v>1230</c:v>
                </c:pt>
                <c:pt idx="1">
                  <c:v>6986</c:v>
                </c:pt>
                <c:pt idx="2">
                  <c:v>13292</c:v>
                </c:pt>
                <c:pt idx="3">
                  <c:v>56025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54559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Soybeans'!$D$3:$K$7</c:f>
              <c:multiLvlStrCache>
                <c:ptCount val="8"/>
                <c:lvl>
                  <c:pt idx="0">
                    <c:v> -   </c:v>
                  </c:pt>
                  <c:pt idx="1">
                    <c:v> 5 548 </c:v>
                  </c:pt>
                  <c:pt idx="2">
                    <c:v> 28 422 </c:v>
                  </c:pt>
                  <c:pt idx="3">
                    <c:v> 98 441 </c:v>
                  </c:pt>
                  <c:pt idx="4">
                    <c:v> 80 023 </c:v>
                  </c:pt>
                  <c:pt idx="5">
                    <c:v> 18 266 </c:v>
                  </c:pt>
                  <c:pt idx="6">
                    <c:v> 76 558 </c:v>
                  </c:pt>
                  <c:pt idx="7">
                    <c:v> 42 733 </c:v>
                  </c:pt>
                </c:lvl>
                <c:lvl>
                  <c:pt idx="0">
                    <c:v> -   </c:v>
                  </c:pt>
                  <c:pt idx="1">
                    <c:v> 1 907 </c:v>
                  </c:pt>
                  <c:pt idx="2">
                    <c:v> 2 752 </c:v>
                  </c:pt>
                  <c:pt idx="3">
                    <c:v> 31 395 </c:v>
                  </c:pt>
                  <c:pt idx="4">
                    <c:v> 4 202 </c:v>
                  </c:pt>
                  <c:pt idx="5">
                    <c:v> 7 492 </c:v>
                  </c:pt>
                  <c:pt idx="6">
                    <c:v> 52 408 </c:v>
                  </c:pt>
                  <c:pt idx="7">
                    <c:v> 5 757 </c:v>
                  </c:pt>
                </c:lvl>
                <c:lvl>
                  <c:pt idx="0">
                    <c:v> -   </c:v>
                  </c:pt>
                  <c:pt idx="1">
                    <c:v> 1 273 </c:v>
                  </c:pt>
                  <c:pt idx="2">
                    <c:v> 1 057 </c:v>
                  </c:pt>
                  <c:pt idx="3">
                    <c:v> 9 522 </c:v>
                  </c:pt>
                  <c:pt idx="4">
                    <c:v> 2 165 </c:v>
                  </c:pt>
                  <c:pt idx="5">
                    <c:v> 3 001 </c:v>
                  </c:pt>
                  <c:pt idx="6">
                    <c:v> 11 695 </c:v>
                  </c:pt>
                  <c:pt idx="7">
                    <c:v> 4 911 </c:v>
                  </c:pt>
                </c:lvl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  <c:pt idx="7">
                    <c:v> 1 158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2024/25*</c:v>
                  </c:pt>
                  <c:pt idx="7">
                    <c:v>2025/26*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3.1486215871513568E-2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7679" cy="740228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D24" sqref="D24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58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1728992</v>
      </c>
      <c r="D5" s="19" t="s">
        <v>38</v>
      </c>
    </row>
    <row r="6" spans="2:6" ht="15" thickTop="1" x14ac:dyDescent="0.3">
      <c r="B6" s="114" t="s">
        <v>61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0.96360788947160159</v>
      </c>
      <c r="D10" s="58" t="s">
        <v>32</v>
      </c>
    </row>
    <row r="11" spans="2:6" x14ac:dyDescent="0.25">
      <c r="B11" s="15" t="s">
        <v>10</v>
      </c>
      <c r="C11" s="127">
        <f>C9-C5</f>
        <v>65298</v>
      </c>
      <c r="D11" s="14" t="s">
        <v>11</v>
      </c>
    </row>
    <row r="12" spans="2:6" x14ac:dyDescent="0.25">
      <c r="B12" s="15" t="s">
        <v>40</v>
      </c>
      <c r="C12" s="128">
        <f>52-'Soybeans 2025_2026'!B10</f>
        <v>48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1360.375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7" zoomScale="114" zoomScaleNormal="172" workbookViewId="0">
      <selection activeCell="H14" sqref="H1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60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604</v>
      </c>
      <c r="F55" s="28">
        <f t="shared" si="4"/>
        <v>2628</v>
      </c>
      <c r="G55" s="100">
        <f t="shared" si="2"/>
        <v>1802599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-168</v>
      </c>
      <c r="F56" s="28">
        <f t="shared" si="4"/>
        <v>1666</v>
      </c>
      <c r="G56" s="100">
        <f t="shared" si="2"/>
        <v>1804265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0</v>
      </c>
      <c r="F57" s="28">
        <f>D57+E57</f>
        <v>2335</v>
      </c>
      <c r="G57" s="100">
        <f t="shared" si="2"/>
        <v>1806600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0</v>
      </c>
      <c r="F58" s="28">
        <f>D58+E58</f>
        <v>791</v>
      </c>
      <c r="G58" s="100">
        <f t="shared" si="2"/>
        <v>1807391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0</v>
      </c>
      <c r="F59" s="28">
        <f>D59+E59</f>
        <v>1440</v>
      </c>
      <c r="G59" s="100">
        <f t="shared" si="2"/>
        <v>1808831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tabSelected="1" zoomScale="114" zoomScaleNormal="172" workbookViewId="0">
      <selection activeCell="E15" sqref="E15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45723</v>
      </c>
      <c r="D7" s="73">
        <v>1158</v>
      </c>
      <c r="E7" s="73">
        <v>72</v>
      </c>
      <c r="F7" s="28">
        <f>D7+E7</f>
        <v>1230</v>
      </c>
      <c r="G7" s="30">
        <f>F7</f>
        <v>1230</v>
      </c>
    </row>
    <row r="8" spans="1:8" ht="14.4" x14ac:dyDescent="0.3">
      <c r="A8" s="21"/>
      <c r="B8" s="31">
        <v>2</v>
      </c>
      <c r="C8" s="81">
        <f t="shared" ref="C8:C59" si="0">C7+7</f>
        <v>45730</v>
      </c>
      <c r="D8" s="73">
        <v>4911</v>
      </c>
      <c r="E8" s="73">
        <v>845</v>
      </c>
      <c r="F8" s="28">
        <f t="shared" ref="F8:F56" si="1">D8+E8</f>
        <v>5756</v>
      </c>
      <c r="G8" s="100">
        <f t="shared" ref="G8:G59" si="2">G7+F8</f>
        <v>6986</v>
      </c>
    </row>
    <row r="9" spans="1:8" ht="14.4" x14ac:dyDescent="0.3">
      <c r="A9" s="21"/>
      <c r="B9" s="27">
        <v>3</v>
      </c>
      <c r="C9" s="81">
        <f t="shared" si="0"/>
        <v>45737</v>
      </c>
      <c r="D9" s="73">
        <v>5757</v>
      </c>
      <c r="E9" s="73">
        <v>549</v>
      </c>
      <c r="F9" s="28">
        <f t="shared" si="1"/>
        <v>6306</v>
      </c>
      <c r="G9" s="100">
        <f t="shared" si="2"/>
        <v>13292</v>
      </c>
    </row>
    <row r="10" spans="1:8" ht="14.4" x14ac:dyDescent="0.3">
      <c r="A10" s="21"/>
      <c r="B10" s="29">
        <v>4</v>
      </c>
      <c r="C10" s="81">
        <f t="shared" si="0"/>
        <v>45744</v>
      </c>
      <c r="D10" s="73">
        <v>42733</v>
      </c>
      <c r="E10" s="73"/>
      <c r="F10" s="28">
        <f t="shared" si="1"/>
        <v>42733</v>
      </c>
      <c r="G10" s="100">
        <f t="shared" si="2"/>
        <v>56025</v>
      </c>
      <c r="H10" s="77"/>
    </row>
    <row r="11" spans="1:8" ht="14.4" x14ac:dyDescent="0.3">
      <c r="A11" s="21"/>
      <c r="B11" s="29">
        <v>5</v>
      </c>
      <c r="C11" s="81">
        <f t="shared" si="0"/>
        <v>45751</v>
      </c>
      <c r="D11" s="73"/>
      <c r="E11" s="73"/>
      <c r="F11" s="28">
        <f t="shared" si="1"/>
        <v>0</v>
      </c>
      <c r="G11" s="100">
        <f t="shared" si="2"/>
        <v>56025</v>
      </c>
    </row>
    <row r="12" spans="1:8" ht="14.4" x14ac:dyDescent="0.3">
      <c r="A12" s="21"/>
      <c r="B12" s="31">
        <v>6</v>
      </c>
      <c r="C12" s="81">
        <f t="shared" si="0"/>
        <v>45758</v>
      </c>
      <c r="D12" s="73"/>
      <c r="E12" s="73"/>
      <c r="F12" s="28">
        <f t="shared" si="1"/>
        <v>0</v>
      </c>
      <c r="G12" s="100">
        <f t="shared" si="2"/>
        <v>56025</v>
      </c>
    </row>
    <row r="13" spans="1:8" ht="14.4" x14ac:dyDescent="0.3">
      <c r="A13" s="21"/>
      <c r="B13" s="27">
        <v>7</v>
      </c>
      <c r="C13" s="81">
        <f t="shared" si="0"/>
        <v>45765</v>
      </c>
      <c r="D13" s="73"/>
      <c r="E13" s="73"/>
      <c r="F13" s="28">
        <f t="shared" si="1"/>
        <v>0</v>
      </c>
      <c r="G13" s="100">
        <f t="shared" si="2"/>
        <v>56025</v>
      </c>
    </row>
    <row r="14" spans="1:8" ht="14.4" x14ac:dyDescent="0.3">
      <c r="A14" s="21"/>
      <c r="B14" s="29">
        <v>8</v>
      </c>
      <c r="C14" s="81">
        <f t="shared" si="0"/>
        <v>45772</v>
      </c>
      <c r="D14" s="73"/>
      <c r="E14" s="73"/>
      <c r="F14" s="28">
        <f t="shared" si="1"/>
        <v>0</v>
      </c>
      <c r="G14" s="100">
        <f t="shared" si="2"/>
        <v>56025</v>
      </c>
    </row>
    <row r="15" spans="1:8" ht="13.5" customHeight="1" x14ac:dyDescent="0.3">
      <c r="A15" s="21"/>
      <c r="B15" s="29">
        <v>9</v>
      </c>
      <c r="C15" s="81">
        <f t="shared" si="0"/>
        <v>45779</v>
      </c>
      <c r="D15" s="73"/>
      <c r="E15" s="73"/>
      <c r="F15" s="28">
        <f t="shared" si="1"/>
        <v>0</v>
      </c>
      <c r="G15" s="100">
        <f t="shared" si="2"/>
        <v>56025</v>
      </c>
    </row>
    <row r="16" spans="1:8" ht="14.4" x14ac:dyDescent="0.3">
      <c r="A16" s="21"/>
      <c r="B16" s="31">
        <v>10</v>
      </c>
      <c r="C16" s="81">
        <f t="shared" si="0"/>
        <v>45786</v>
      </c>
      <c r="D16" s="73"/>
      <c r="E16" s="73"/>
      <c r="F16" s="28">
        <f t="shared" si="1"/>
        <v>0</v>
      </c>
      <c r="G16" s="100">
        <f t="shared" si="2"/>
        <v>56025</v>
      </c>
    </row>
    <row r="17" spans="1:9" ht="14.4" x14ac:dyDescent="0.3">
      <c r="A17" s="21"/>
      <c r="B17" s="27">
        <v>11</v>
      </c>
      <c r="C17" s="81">
        <f t="shared" si="0"/>
        <v>45793</v>
      </c>
      <c r="D17" s="73"/>
      <c r="E17" s="73"/>
      <c r="F17" s="28">
        <f t="shared" si="1"/>
        <v>0</v>
      </c>
      <c r="G17" s="100">
        <f t="shared" si="2"/>
        <v>56025</v>
      </c>
    </row>
    <row r="18" spans="1:9" ht="14.4" x14ac:dyDescent="0.3">
      <c r="A18" s="21"/>
      <c r="B18" s="29">
        <v>12</v>
      </c>
      <c r="C18" s="81">
        <f t="shared" si="0"/>
        <v>45800</v>
      </c>
      <c r="D18" s="73"/>
      <c r="E18" s="73"/>
      <c r="F18" s="28">
        <f t="shared" si="1"/>
        <v>0</v>
      </c>
      <c r="G18" s="100">
        <f t="shared" si="2"/>
        <v>56025</v>
      </c>
    </row>
    <row r="19" spans="1:9" ht="14.4" x14ac:dyDescent="0.3">
      <c r="A19" s="21"/>
      <c r="B19" s="29">
        <v>13</v>
      </c>
      <c r="C19" s="81">
        <f t="shared" si="0"/>
        <v>45807</v>
      </c>
      <c r="D19" s="73"/>
      <c r="E19" s="73"/>
      <c r="F19" s="28">
        <f t="shared" si="1"/>
        <v>0</v>
      </c>
      <c r="G19" s="100">
        <f t="shared" si="2"/>
        <v>56025</v>
      </c>
    </row>
    <row r="20" spans="1:9" ht="14.4" x14ac:dyDescent="0.3">
      <c r="A20" s="21"/>
      <c r="B20" s="31">
        <v>14</v>
      </c>
      <c r="C20" s="81">
        <f t="shared" si="0"/>
        <v>45814</v>
      </c>
      <c r="D20" s="73"/>
      <c r="E20" s="73"/>
      <c r="F20" s="28">
        <f t="shared" si="1"/>
        <v>0</v>
      </c>
      <c r="G20" s="100">
        <f t="shared" si="2"/>
        <v>56025</v>
      </c>
    </row>
    <row r="21" spans="1:9" ht="14.4" x14ac:dyDescent="0.3">
      <c r="A21" s="21"/>
      <c r="B21" s="27">
        <v>15</v>
      </c>
      <c r="C21" s="81">
        <f t="shared" si="0"/>
        <v>45821</v>
      </c>
      <c r="D21" s="73"/>
      <c r="E21" s="73"/>
      <c r="F21" s="28">
        <f t="shared" si="1"/>
        <v>0</v>
      </c>
      <c r="G21" s="100">
        <f t="shared" si="2"/>
        <v>56025</v>
      </c>
    </row>
    <row r="22" spans="1:9" ht="14.4" x14ac:dyDescent="0.3">
      <c r="A22" s="21"/>
      <c r="B22" s="29">
        <v>16</v>
      </c>
      <c r="C22" s="81">
        <f t="shared" si="0"/>
        <v>45828</v>
      </c>
      <c r="D22" s="73"/>
      <c r="E22" s="73"/>
      <c r="F22" s="28">
        <f t="shared" si="1"/>
        <v>0</v>
      </c>
      <c r="G22" s="100">
        <f t="shared" si="2"/>
        <v>56025</v>
      </c>
    </row>
    <row r="23" spans="1:9" ht="14.4" x14ac:dyDescent="0.3">
      <c r="A23" s="21"/>
      <c r="B23" s="29">
        <v>17</v>
      </c>
      <c r="C23" s="81">
        <f t="shared" si="0"/>
        <v>45835</v>
      </c>
      <c r="D23" s="73"/>
      <c r="E23" s="73"/>
      <c r="F23" s="28">
        <f t="shared" si="1"/>
        <v>0</v>
      </c>
      <c r="G23" s="100">
        <f t="shared" si="2"/>
        <v>56025</v>
      </c>
    </row>
    <row r="24" spans="1:9" ht="15" customHeight="1" x14ac:dyDescent="0.3">
      <c r="A24" s="21"/>
      <c r="B24" s="31">
        <v>18</v>
      </c>
      <c r="C24" s="81">
        <f t="shared" si="0"/>
        <v>45842</v>
      </c>
      <c r="D24" s="73"/>
      <c r="E24" s="73"/>
      <c r="F24" s="28">
        <f t="shared" si="1"/>
        <v>0</v>
      </c>
      <c r="G24" s="100">
        <f t="shared" si="2"/>
        <v>56025</v>
      </c>
    </row>
    <row r="25" spans="1:9" ht="15" customHeight="1" x14ac:dyDescent="0.3">
      <c r="A25" s="21"/>
      <c r="B25" s="27">
        <v>19</v>
      </c>
      <c r="C25" s="81">
        <f t="shared" si="0"/>
        <v>45849</v>
      </c>
      <c r="D25" s="73"/>
      <c r="E25" s="73"/>
      <c r="F25" s="28">
        <f t="shared" si="1"/>
        <v>0</v>
      </c>
      <c r="G25" s="100">
        <f t="shared" si="2"/>
        <v>56025</v>
      </c>
    </row>
    <row r="26" spans="1:9" ht="15" customHeight="1" x14ac:dyDescent="0.3">
      <c r="A26" s="21"/>
      <c r="B26" s="29">
        <v>20</v>
      </c>
      <c r="C26" s="81">
        <f t="shared" si="0"/>
        <v>45856</v>
      </c>
      <c r="D26" s="73"/>
      <c r="E26" s="73"/>
      <c r="F26" s="28">
        <f t="shared" si="1"/>
        <v>0</v>
      </c>
      <c r="G26" s="100">
        <f t="shared" si="2"/>
        <v>56025</v>
      </c>
    </row>
    <row r="27" spans="1:9" ht="15" customHeight="1" x14ac:dyDescent="0.3">
      <c r="A27" s="21"/>
      <c r="B27" s="29">
        <v>21</v>
      </c>
      <c r="C27" s="81">
        <f t="shared" si="0"/>
        <v>45863</v>
      </c>
      <c r="D27" s="73"/>
      <c r="E27" s="73"/>
      <c r="F27" s="28">
        <f t="shared" si="1"/>
        <v>0</v>
      </c>
      <c r="G27" s="100">
        <f t="shared" si="2"/>
        <v>56025</v>
      </c>
    </row>
    <row r="28" spans="1:9" ht="15" customHeight="1" x14ac:dyDescent="0.3">
      <c r="A28" s="21"/>
      <c r="B28" s="31">
        <v>22</v>
      </c>
      <c r="C28" s="81">
        <f t="shared" si="0"/>
        <v>45870</v>
      </c>
      <c r="D28" s="73"/>
      <c r="E28" s="73"/>
      <c r="F28" s="28">
        <f t="shared" si="1"/>
        <v>0</v>
      </c>
      <c r="G28" s="100">
        <f t="shared" si="2"/>
        <v>56025</v>
      </c>
      <c r="I28" s="45"/>
    </row>
    <row r="29" spans="1:9" ht="15" customHeight="1" x14ac:dyDescent="0.3">
      <c r="A29" s="21"/>
      <c r="B29" s="27">
        <v>23</v>
      </c>
      <c r="C29" s="81">
        <f t="shared" si="0"/>
        <v>45877</v>
      </c>
      <c r="D29" s="73"/>
      <c r="E29" s="73"/>
      <c r="F29" s="28">
        <f t="shared" si="1"/>
        <v>0</v>
      </c>
      <c r="G29" s="100">
        <f t="shared" si="2"/>
        <v>56025</v>
      </c>
    </row>
    <row r="30" spans="1:9" ht="15" customHeight="1" x14ac:dyDescent="0.3">
      <c r="A30" s="21"/>
      <c r="B30" s="29">
        <v>24</v>
      </c>
      <c r="C30" s="81">
        <f t="shared" si="0"/>
        <v>45884</v>
      </c>
      <c r="D30" s="73"/>
      <c r="E30" s="73"/>
      <c r="F30" s="28">
        <f t="shared" si="1"/>
        <v>0</v>
      </c>
      <c r="G30" s="100">
        <f>G29+F30</f>
        <v>56025</v>
      </c>
    </row>
    <row r="31" spans="1:9" ht="15" customHeight="1" x14ac:dyDescent="0.3">
      <c r="A31" s="21"/>
      <c r="B31" s="29">
        <v>25</v>
      </c>
      <c r="C31" s="81">
        <f t="shared" si="0"/>
        <v>45891</v>
      </c>
      <c r="D31" s="73"/>
      <c r="E31" s="73"/>
      <c r="F31" s="28">
        <f t="shared" si="1"/>
        <v>0</v>
      </c>
      <c r="G31" s="100">
        <f>G30+F31</f>
        <v>56025</v>
      </c>
    </row>
    <row r="32" spans="1:9" ht="15" customHeight="1" x14ac:dyDescent="0.3">
      <c r="A32" s="21"/>
      <c r="B32" s="31">
        <v>26</v>
      </c>
      <c r="C32" s="81">
        <f t="shared" si="0"/>
        <v>45898</v>
      </c>
      <c r="D32" s="73"/>
      <c r="E32" s="73"/>
      <c r="F32" s="28">
        <f t="shared" si="1"/>
        <v>0</v>
      </c>
      <c r="G32" s="100">
        <f t="shared" si="2"/>
        <v>56025</v>
      </c>
    </row>
    <row r="33" spans="1:7" ht="15" customHeight="1" x14ac:dyDescent="0.3">
      <c r="A33" s="21"/>
      <c r="B33" s="27">
        <v>27</v>
      </c>
      <c r="C33" s="81">
        <f t="shared" si="0"/>
        <v>45905</v>
      </c>
      <c r="D33" s="73"/>
      <c r="E33" s="73"/>
      <c r="F33" s="28">
        <f t="shared" si="1"/>
        <v>0</v>
      </c>
      <c r="G33" s="100">
        <f t="shared" si="2"/>
        <v>56025</v>
      </c>
    </row>
    <row r="34" spans="1:7" ht="15" customHeight="1" x14ac:dyDescent="0.3">
      <c r="A34" s="21"/>
      <c r="B34" s="29">
        <v>28</v>
      </c>
      <c r="C34" s="81">
        <f t="shared" si="0"/>
        <v>45912</v>
      </c>
      <c r="D34" s="73"/>
      <c r="E34" s="73"/>
      <c r="F34" s="28">
        <f t="shared" si="1"/>
        <v>0</v>
      </c>
      <c r="G34" s="100">
        <f t="shared" si="2"/>
        <v>56025</v>
      </c>
    </row>
    <row r="35" spans="1:7" ht="16.5" customHeight="1" x14ac:dyDescent="0.3">
      <c r="A35" s="21"/>
      <c r="B35" s="29">
        <v>29</v>
      </c>
      <c r="C35" s="81">
        <f t="shared" si="0"/>
        <v>45919</v>
      </c>
      <c r="D35" s="73"/>
      <c r="E35" s="73"/>
      <c r="F35" s="28">
        <f t="shared" si="1"/>
        <v>0</v>
      </c>
      <c r="G35" s="100">
        <f t="shared" si="2"/>
        <v>56025</v>
      </c>
    </row>
    <row r="36" spans="1:7" ht="17.25" customHeight="1" x14ac:dyDescent="0.3">
      <c r="A36" s="21"/>
      <c r="B36" s="31">
        <v>30</v>
      </c>
      <c r="C36" s="81">
        <f t="shared" si="0"/>
        <v>45926</v>
      </c>
      <c r="D36" s="73"/>
      <c r="E36" s="73"/>
      <c r="F36" s="28">
        <f t="shared" si="1"/>
        <v>0</v>
      </c>
      <c r="G36" s="100">
        <f t="shared" si="2"/>
        <v>56025</v>
      </c>
    </row>
    <row r="37" spans="1:7" ht="15" customHeight="1" x14ac:dyDescent="0.3">
      <c r="A37" s="21"/>
      <c r="B37" s="27">
        <v>31</v>
      </c>
      <c r="C37" s="81">
        <f t="shared" si="0"/>
        <v>45933</v>
      </c>
      <c r="D37" s="73"/>
      <c r="E37" s="73"/>
      <c r="F37" s="28">
        <f t="shared" si="1"/>
        <v>0</v>
      </c>
      <c r="G37" s="100">
        <f t="shared" si="2"/>
        <v>56025</v>
      </c>
    </row>
    <row r="38" spans="1:7" ht="15" customHeight="1" x14ac:dyDescent="0.3">
      <c r="A38" s="21"/>
      <c r="B38" s="29">
        <v>32</v>
      </c>
      <c r="C38" s="81">
        <f t="shared" si="0"/>
        <v>45940</v>
      </c>
      <c r="D38" s="73"/>
      <c r="E38" s="73"/>
      <c r="F38" s="28">
        <f t="shared" si="1"/>
        <v>0</v>
      </c>
      <c r="G38" s="100">
        <f t="shared" si="2"/>
        <v>56025</v>
      </c>
    </row>
    <row r="39" spans="1:7" ht="15" customHeight="1" x14ac:dyDescent="0.3">
      <c r="A39" s="21"/>
      <c r="B39" s="29">
        <v>33</v>
      </c>
      <c r="C39" s="81">
        <f t="shared" si="0"/>
        <v>45947</v>
      </c>
      <c r="D39" s="73"/>
      <c r="E39" s="73"/>
      <c r="F39" s="28">
        <f t="shared" si="1"/>
        <v>0</v>
      </c>
      <c r="G39" s="100">
        <f t="shared" si="2"/>
        <v>56025</v>
      </c>
    </row>
    <row r="40" spans="1:7" ht="15" customHeight="1" x14ac:dyDescent="0.3">
      <c r="A40" s="21"/>
      <c r="B40" s="31">
        <v>34</v>
      </c>
      <c r="C40" s="81">
        <f t="shared" si="0"/>
        <v>45954</v>
      </c>
      <c r="D40" s="73"/>
      <c r="E40" s="73"/>
      <c r="F40" s="28">
        <f t="shared" si="1"/>
        <v>0</v>
      </c>
      <c r="G40" s="100">
        <f t="shared" si="2"/>
        <v>56025</v>
      </c>
    </row>
    <row r="41" spans="1:7" ht="15" customHeight="1" x14ac:dyDescent="0.3">
      <c r="A41" s="21"/>
      <c r="B41" s="27">
        <v>35</v>
      </c>
      <c r="C41" s="81">
        <f t="shared" si="0"/>
        <v>45961</v>
      </c>
      <c r="D41" s="73"/>
      <c r="E41" s="73"/>
      <c r="F41" s="28">
        <f t="shared" si="1"/>
        <v>0</v>
      </c>
      <c r="G41" s="100">
        <f t="shared" si="2"/>
        <v>56025</v>
      </c>
    </row>
    <row r="42" spans="1:7" ht="15" customHeight="1" x14ac:dyDescent="0.3">
      <c r="A42" s="21"/>
      <c r="B42" s="29">
        <v>36</v>
      </c>
      <c r="C42" s="81">
        <f t="shared" si="0"/>
        <v>45968</v>
      </c>
      <c r="D42" s="73"/>
      <c r="E42" s="73"/>
      <c r="F42" s="28">
        <f t="shared" si="1"/>
        <v>0</v>
      </c>
      <c r="G42" s="100">
        <f t="shared" si="2"/>
        <v>56025</v>
      </c>
    </row>
    <row r="43" spans="1:7" ht="15" customHeight="1" x14ac:dyDescent="0.3">
      <c r="A43" s="21"/>
      <c r="B43" s="29">
        <v>37</v>
      </c>
      <c r="C43" s="81">
        <f t="shared" si="0"/>
        <v>45975</v>
      </c>
      <c r="D43" s="73"/>
      <c r="E43" s="73"/>
      <c r="F43" s="28">
        <f t="shared" si="1"/>
        <v>0</v>
      </c>
      <c r="G43" s="100">
        <f t="shared" si="2"/>
        <v>56025</v>
      </c>
    </row>
    <row r="44" spans="1:7" ht="15" customHeight="1" x14ac:dyDescent="0.3">
      <c r="A44" s="21"/>
      <c r="B44" s="31">
        <v>38</v>
      </c>
      <c r="C44" s="81">
        <f t="shared" si="0"/>
        <v>45982</v>
      </c>
      <c r="D44" s="73"/>
      <c r="E44" s="73"/>
      <c r="F44" s="28">
        <f>D44+E44</f>
        <v>0</v>
      </c>
      <c r="G44" s="100">
        <f t="shared" si="2"/>
        <v>56025</v>
      </c>
    </row>
    <row r="45" spans="1:7" ht="15" customHeight="1" x14ac:dyDescent="0.3">
      <c r="A45" s="21"/>
      <c r="B45" s="27">
        <v>39</v>
      </c>
      <c r="C45" s="81">
        <f t="shared" si="0"/>
        <v>45989</v>
      </c>
      <c r="D45" s="73"/>
      <c r="E45" s="73"/>
      <c r="F45" s="28">
        <f t="shared" si="1"/>
        <v>0</v>
      </c>
      <c r="G45" s="100">
        <f t="shared" si="2"/>
        <v>56025</v>
      </c>
    </row>
    <row r="46" spans="1:7" ht="15" customHeight="1" x14ac:dyDescent="0.3">
      <c r="A46" s="21"/>
      <c r="B46" s="29">
        <v>40</v>
      </c>
      <c r="C46" s="81">
        <f t="shared" si="0"/>
        <v>45996</v>
      </c>
      <c r="D46" s="73"/>
      <c r="E46" s="73"/>
      <c r="F46" s="28">
        <f t="shared" si="1"/>
        <v>0</v>
      </c>
      <c r="G46" s="100">
        <f t="shared" si="2"/>
        <v>56025</v>
      </c>
    </row>
    <row r="47" spans="1:7" ht="15" customHeight="1" x14ac:dyDescent="0.3">
      <c r="A47" s="21"/>
      <c r="B47" s="29">
        <v>41</v>
      </c>
      <c r="C47" s="81">
        <f t="shared" si="0"/>
        <v>46003</v>
      </c>
      <c r="D47" s="73"/>
      <c r="E47" s="73"/>
      <c r="F47" s="28">
        <f t="shared" si="1"/>
        <v>0</v>
      </c>
      <c r="G47" s="100">
        <f t="shared" si="2"/>
        <v>56025</v>
      </c>
    </row>
    <row r="48" spans="1:7" ht="15" customHeight="1" x14ac:dyDescent="0.3">
      <c r="A48" s="21"/>
      <c r="B48" s="31">
        <v>42</v>
      </c>
      <c r="C48" s="81">
        <f t="shared" si="0"/>
        <v>46010</v>
      </c>
      <c r="D48" s="73"/>
      <c r="E48" s="73"/>
      <c r="F48" s="28">
        <f t="shared" si="1"/>
        <v>0</v>
      </c>
      <c r="G48" s="100">
        <f t="shared" si="2"/>
        <v>56025</v>
      </c>
    </row>
    <row r="49" spans="1:8" ht="14.4" x14ac:dyDescent="0.3">
      <c r="A49" s="21"/>
      <c r="B49" s="27">
        <v>43</v>
      </c>
      <c r="C49" s="81">
        <f t="shared" si="0"/>
        <v>46017</v>
      </c>
      <c r="D49" s="73"/>
      <c r="E49" s="73"/>
      <c r="F49" s="28">
        <f t="shared" si="1"/>
        <v>0</v>
      </c>
      <c r="G49" s="100">
        <f t="shared" si="2"/>
        <v>56025</v>
      </c>
    </row>
    <row r="50" spans="1:8" ht="15" customHeight="1" x14ac:dyDescent="0.3">
      <c r="A50" s="21"/>
      <c r="B50" s="29">
        <v>44</v>
      </c>
      <c r="C50" s="81">
        <f t="shared" si="0"/>
        <v>46024</v>
      </c>
      <c r="D50" s="73"/>
      <c r="E50" s="73"/>
      <c r="F50" s="28">
        <f t="shared" si="1"/>
        <v>0</v>
      </c>
      <c r="G50" s="100">
        <f t="shared" si="2"/>
        <v>56025</v>
      </c>
    </row>
    <row r="51" spans="1:8" ht="15" customHeight="1" x14ac:dyDescent="0.3">
      <c r="A51" s="21"/>
      <c r="B51" s="29">
        <v>45</v>
      </c>
      <c r="C51" s="81">
        <f t="shared" si="0"/>
        <v>46031</v>
      </c>
      <c r="D51" s="73"/>
      <c r="E51" s="73"/>
      <c r="F51" s="28">
        <f t="shared" si="1"/>
        <v>0</v>
      </c>
      <c r="G51" s="100">
        <f t="shared" si="2"/>
        <v>56025</v>
      </c>
    </row>
    <row r="52" spans="1:8" ht="15" customHeight="1" x14ac:dyDescent="0.3">
      <c r="A52" s="21"/>
      <c r="B52" s="31">
        <v>46</v>
      </c>
      <c r="C52" s="81">
        <f t="shared" si="0"/>
        <v>46038</v>
      </c>
      <c r="D52" s="73"/>
      <c r="E52" s="73"/>
      <c r="F52" s="28">
        <f t="shared" si="1"/>
        <v>0</v>
      </c>
      <c r="G52" s="100">
        <f t="shared" si="2"/>
        <v>56025</v>
      </c>
    </row>
    <row r="53" spans="1:8" ht="15" customHeight="1" x14ac:dyDescent="0.3">
      <c r="A53" s="21"/>
      <c r="B53" s="27">
        <v>47</v>
      </c>
      <c r="C53" s="81">
        <f t="shared" si="0"/>
        <v>46045</v>
      </c>
      <c r="D53" s="73"/>
      <c r="E53" s="73"/>
      <c r="F53" s="28">
        <f t="shared" si="1"/>
        <v>0</v>
      </c>
      <c r="G53" s="100">
        <f t="shared" si="2"/>
        <v>56025</v>
      </c>
    </row>
    <row r="54" spans="1:8" ht="15" customHeight="1" x14ac:dyDescent="0.3">
      <c r="A54" s="21"/>
      <c r="B54" s="29">
        <v>48</v>
      </c>
      <c r="C54" s="81">
        <f t="shared" si="0"/>
        <v>46052</v>
      </c>
      <c r="D54" s="73"/>
      <c r="E54" s="73"/>
      <c r="F54" s="28">
        <f t="shared" si="1"/>
        <v>0</v>
      </c>
      <c r="G54" s="100">
        <f t="shared" si="2"/>
        <v>56025</v>
      </c>
    </row>
    <row r="55" spans="1:8" s="1" customFormat="1" ht="15" customHeight="1" x14ac:dyDescent="0.3">
      <c r="A55" s="24"/>
      <c r="B55" s="29">
        <v>49</v>
      </c>
      <c r="C55" s="81">
        <f t="shared" si="0"/>
        <v>46059</v>
      </c>
      <c r="D55" s="73"/>
      <c r="E55" s="73"/>
      <c r="F55" s="28">
        <f t="shared" si="1"/>
        <v>0</v>
      </c>
      <c r="G55" s="100">
        <f t="shared" si="2"/>
        <v>56025</v>
      </c>
      <c r="H55" s="2"/>
    </row>
    <row r="56" spans="1:8" ht="15" customHeight="1" x14ac:dyDescent="0.3">
      <c r="A56" s="21"/>
      <c r="B56" s="31">
        <v>50</v>
      </c>
      <c r="C56" s="81">
        <f t="shared" si="0"/>
        <v>46066</v>
      </c>
      <c r="D56" s="73"/>
      <c r="E56" s="73"/>
      <c r="F56" s="28">
        <f t="shared" si="1"/>
        <v>0</v>
      </c>
      <c r="G56" s="100">
        <f t="shared" si="2"/>
        <v>56025</v>
      </c>
    </row>
    <row r="57" spans="1:8" ht="15" customHeight="1" x14ac:dyDescent="0.3">
      <c r="A57" s="21"/>
      <c r="B57" s="27">
        <v>51</v>
      </c>
      <c r="C57" s="81">
        <f t="shared" si="0"/>
        <v>46073</v>
      </c>
      <c r="D57" s="73"/>
      <c r="E57" s="73"/>
      <c r="F57" s="28">
        <f>D57+E57</f>
        <v>0</v>
      </c>
      <c r="G57" s="100">
        <f t="shared" si="2"/>
        <v>56025</v>
      </c>
    </row>
    <row r="58" spans="1:8" ht="15" customHeight="1" x14ac:dyDescent="0.3">
      <c r="A58" s="21"/>
      <c r="B58" s="29">
        <v>52</v>
      </c>
      <c r="C58" s="81">
        <f t="shared" si="0"/>
        <v>46080</v>
      </c>
      <c r="D58" s="73"/>
      <c r="E58" s="73"/>
      <c r="F58" s="28">
        <f>D58+E58</f>
        <v>0</v>
      </c>
      <c r="G58" s="100">
        <f t="shared" si="2"/>
        <v>56025</v>
      </c>
    </row>
    <row r="59" spans="1:8" ht="14.4" x14ac:dyDescent="0.3">
      <c r="A59" s="21"/>
      <c r="B59" s="29">
        <v>53</v>
      </c>
      <c r="C59" s="81">
        <f t="shared" si="0"/>
        <v>46087</v>
      </c>
      <c r="D59" s="73"/>
      <c r="E59" s="73"/>
      <c r="F59" s="28">
        <f>D59+E59</f>
        <v>0</v>
      </c>
      <c r="G59" s="100">
        <f t="shared" si="2"/>
        <v>56025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79"/>
  <sheetViews>
    <sheetView showGridLines="0" showWhiteSpace="0" zoomScale="85" zoomScaleNormal="85" workbookViewId="0">
      <pane xSplit="3" ySplit="3" topLeftCell="D15" activePane="bottomRight" state="frozen"/>
      <selection pane="topRight" activeCell="D1" sqref="D1"/>
      <selection pane="bottomLeft" activeCell="A4" sqref="A4"/>
      <selection pane="bottomRight" activeCell="K14" sqref="K14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6384" width="9.109375" style="2"/>
  </cols>
  <sheetData>
    <row r="2" spans="2:12" ht="15.6" thickBot="1" x14ac:dyDescent="0.3">
      <c r="B2" s="148" t="s">
        <v>46</v>
      </c>
      <c r="C2" s="149"/>
      <c r="D2" s="149"/>
      <c r="E2" s="149"/>
      <c r="F2" s="149"/>
      <c r="G2" s="149"/>
    </row>
    <row r="3" spans="2:12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64</v>
      </c>
      <c r="L3" s="109" t="s">
        <v>59</v>
      </c>
    </row>
    <row r="4" spans="2:12" ht="14.4" x14ac:dyDescent="0.3">
      <c r="B4" s="20">
        <v>1</v>
      </c>
      <c r="C4" s="105">
        <f>'Soybeans 2025_2026'!C7</f>
        <v>45723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'Soybeans 2025_2026'!D7</f>
        <v>1158</v>
      </c>
      <c r="L4" s="107">
        <f>AVERAGE(J4:K4)</f>
        <v>2322.5</v>
      </c>
    </row>
    <row r="5" spans="2:12" ht="14.4" x14ac:dyDescent="0.3">
      <c r="B5" s="20">
        <v>2</v>
      </c>
      <c r="C5" s="105">
        <f>'Soybeans 2025_2026'!C8</f>
        <v>45730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>'Soybeans 2025_2026'!D8</f>
        <v>4911</v>
      </c>
      <c r="L5" s="107">
        <f>AVERAGE(J5:K5)</f>
        <v>8303</v>
      </c>
    </row>
    <row r="6" spans="2:12" ht="14.4" x14ac:dyDescent="0.3">
      <c r="B6" s="20">
        <v>3</v>
      </c>
      <c r="C6" s="105">
        <f>'Soybeans 2025_2026'!C9</f>
        <v>45737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>'Soybeans 2025_2026'!D9</f>
        <v>5757</v>
      </c>
      <c r="L6" s="107">
        <f>AVERAGE(J6:K6)</f>
        <v>29082.5</v>
      </c>
    </row>
    <row r="7" spans="2:12" ht="14.4" x14ac:dyDescent="0.3">
      <c r="B7" s="20">
        <v>4</v>
      </c>
      <c r="C7" s="105">
        <f>'Soybeans 2025_2026'!C10</f>
        <v>45744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>
        <f>'Soybeans 2025_2026'!D10</f>
        <v>42733</v>
      </c>
      <c r="L7" s="107">
        <f>AVERAGE(J7:K7)</f>
        <v>59645.5</v>
      </c>
    </row>
    <row r="8" spans="2:12" ht="14.4" x14ac:dyDescent="0.3">
      <c r="B8" s="20">
        <v>5</v>
      </c>
      <c r="C8" s="105">
        <f>'Soybeans 2025_2026'!C11</f>
        <v>45751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/>
      <c r="L8" s="107"/>
    </row>
    <row r="9" spans="2:12" ht="14.4" x14ac:dyDescent="0.3">
      <c r="B9" s="20">
        <v>6</v>
      </c>
      <c r="C9" s="105">
        <f>'Soybeans 2025_2026'!C12</f>
        <v>45758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/>
      <c r="L9" s="107"/>
    </row>
    <row r="10" spans="2:12" ht="14.4" x14ac:dyDescent="0.3">
      <c r="B10" s="20">
        <v>7</v>
      </c>
      <c r="C10" s="105">
        <f>'Soybeans 2025_2026'!C13</f>
        <v>45765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/>
      <c r="L10" s="107"/>
    </row>
    <row r="11" spans="2:12" ht="15" customHeight="1" x14ac:dyDescent="0.3">
      <c r="B11" s="20">
        <v>8</v>
      </c>
      <c r="C11" s="105">
        <f>'Soybeans 2025_2026'!C14</f>
        <v>45772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/>
      <c r="L11" s="107"/>
    </row>
    <row r="12" spans="2:12" ht="15" customHeight="1" x14ac:dyDescent="0.3">
      <c r="B12" s="20">
        <v>9</v>
      </c>
      <c r="C12" s="105">
        <f>'Soybeans 2025_2026'!C15</f>
        <v>45779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/>
      <c r="L12" s="107"/>
    </row>
    <row r="13" spans="2:12" ht="15" customHeight="1" x14ac:dyDescent="0.3">
      <c r="B13" s="20">
        <v>10</v>
      </c>
      <c r="C13" s="105">
        <f>'Soybeans 2025_2026'!C16</f>
        <v>45786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/>
      <c r="L13" s="107"/>
    </row>
    <row r="14" spans="2:12" ht="15" customHeight="1" x14ac:dyDescent="0.3">
      <c r="B14" s="20">
        <v>11</v>
      </c>
      <c r="C14" s="105">
        <f>'Soybeans 2025_2026'!C17</f>
        <v>45793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/>
      <c r="L14" s="107"/>
    </row>
    <row r="15" spans="2:12" ht="15" customHeight="1" x14ac:dyDescent="0.3">
      <c r="B15" s="20">
        <v>12</v>
      </c>
      <c r="C15" s="105">
        <f>'Soybeans 2025_2026'!C18</f>
        <v>45800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/>
      <c r="L15" s="107"/>
    </row>
    <row r="16" spans="2:12" ht="15" customHeight="1" x14ac:dyDescent="0.3">
      <c r="B16" s="20">
        <v>13</v>
      </c>
      <c r="C16" s="105">
        <f>'Soybeans 2025_2026'!C19</f>
        <v>45807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/>
      <c r="L16" s="107"/>
    </row>
    <row r="17" spans="2:16" ht="15" customHeight="1" x14ac:dyDescent="0.3">
      <c r="B17" s="20">
        <v>14</v>
      </c>
      <c r="C17" s="105">
        <f>'Soybeans 2025_2026'!C20</f>
        <v>45814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/>
      <c r="L17" s="107"/>
    </row>
    <row r="18" spans="2:16" ht="15" customHeight="1" x14ac:dyDescent="0.3">
      <c r="B18" s="20">
        <v>15</v>
      </c>
      <c r="C18" s="105">
        <f>'Soybeans 2025_2026'!C21</f>
        <v>45821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/>
      <c r="L18" s="107"/>
    </row>
    <row r="19" spans="2:16" ht="15" customHeight="1" x14ac:dyDescent="0.3">
      <c r="B19" s="20">
        <v>16</v>
      </c>
      <c r="C19" s="105">
        <f>'Soybeans 2025_2026'!C22</f>
        <v>45828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/>
      <c r="L19" s="107"/>
    </row>
    <row r="20" spans="2:16" ht="15" customHeight="1" x14ac:dyDescent="0.3">
      <c r="B20" s="20">
        <v>17</v>
      </c>
      <c r="C20" s="105">
        <f>'Soybeans 2025_2026'!C23</f>
        <v>45835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/>
      <c r="L20" s="107"/>
    </row>
    <row r="21" spans="2:16" ht="15" customHeight="1" x14ac:dyDescent="0.3">
      <c r="B21" s="20">
        <f>'Soybeans 2019-2020'!B24</f>
        <v>18</v>
      </c>
      <c r="C21" s="105">
        <f>'Soybeans 2025_2026'!C24</f>
        <v>45842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/>
      <c r="L21" s="107"/>
    </row>
    <row r="22" spans="2:16" ht="15" customHeight="1" x14ac:dyDescent="0.3">
      <c r="B22" s="20">
        <f>'Soybeans 2019-2020'!B25</f>
        <v>19</v>
      </c>
      <c r="C22" s="105">
        <f>'Soybeans 2025_2026'!C25</f>
        <v>45849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/>
      <c r="L22" s="107"/>
    </row>
    <row r="23" spans="2:16" ht="15" customHeight="1" x14ac:dyDescent="0.3">
      <c r="B23" s="20">
        <f>'Soybeans 2019-2020'!B26</f>
        <v>20</v>
      </c>
      <c r="C23" s="105">
        <f>'Soybeans 2025_2026'!C26</f>
        <v>45856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/>
      <c r="L23" s="107"/>
    </row>
    <row r="24" spans="2:16" ht="15" customHeight="1" x14ac:dyDescent="0.3">
      <c r="B24" s="20">
        <f>'Soybeans 2019-2020'!B27</f>
        <v>21</v>
      </c>
      <c r="C24" s="105">
        <f>'Soybeans 2025_2026'!C27</f>
        <v>45863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/>
      <c r="L24" s="107"/>
    </row>
    <row r="25" spans="2:16" ht="15" customHeight="1" x14ac:dyDescent="0.3">
      <c r="B25" s="20">
        <f>'Soybeans 2019-2020'!B28</f>
        <v>22</v>
      </c>
      <c r="C25" s="105">
        <f>'Soybeans 2025_2026'!C28</f>
        <v>45870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/>
      <c r="L25" s="107"/>
    </row>
    <row r="26" spans="2:16" ht="15" customHeight="1" x14ac:dyDescent="0.3">
      <c r="B26" s="20">
        <f>'Soybeans 2019-2020'!B29</f>
        <v>23</v>
      </c>
      <c r="C26" s="105">
        <f>'Soybeans 2025_2026'!C29</f>
        <v>45877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/>
      <c r="L26" s="107"/>
    </row>
    <row r="27" spans="2:16" ht="15" customHeight="1" x14ac:dyDescent="0.3">
      <c r="B27" s="20">
        <f>'Soybeans 2019-2020'!B30</f>
        <v>24</v>
      </c>
      <c r="C27" s="105">
        <f>'Soybeans 2025_2026'!C30</f>
        <v>45884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/>
      <c r="L27" s="107"/>
      <c r="M27" s="77"/>
      <c r="N27" s="77"/>
      <c r="O27" s="77"/>
      <c r="P27" s="77"/>
    </row>
    <row r="28" spans="2:16" ht="15" customHeight="1" x14ac:dyDescent="0.3">
      <c r="B28" s="20">
        <f>'Soybeans 2019-2020'!B31</f>
        <v>25</v>
      </c>
      <c r="C28" s="105">
        <f>'Soybeans 2025_2026'!C31</f>
        <v>45891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/>
      <c r="L28" s="107"/>
    </row>
    <row r="29" spans="2:16" ht="15" customHeight="1" x14ac:dyDescent="0.3">
      <c r="B29" s="20">
        <f>'Soybeans 2019-2020'!B32</f>
        <v>26</v>
      </c>
      <c r="C29" s="105">
        <f>'Soybeans 2025_2026'!C32</f>
        <v>45898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/>
      <c r="L29" s="107"/>
    </row>
    <row r="30" spans="2:16" ht="15" customHeight="1" x14ac:dyDescent="0.3">
      <c r="B30" s="20">
        <f>'Soybeans 2019-2020'!B33</f>
        <v>27</v>
      </c>
      <c r="C30" s="105">
        <f>'Soybeans 2025_2026'!C33</f>
        <v>45905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/>
      <c r="L30" s="107"/>
    </row>
    <row r="31" spans="2:16" ht="15" customHeight="1" x14ac:dyDescent="0.3">
      <c r="B31" s="20">
        <f>'Soybeans 2019-2020'!B34</f>
        <v>28</v>
      </c>
      <c r="C31" s="105">
        <f>'Soybeans 2025_2026'!C34</f>
        <v>45912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/>
      <c r="L31" s="107"/>
    </row>
    <row r="32" spans="2:16" ht="15" customHeight="1" x14ac:dyDescent="0.3">
      <c r="B32" s="20">
        <f>'Soybeans 2019-2020'!B35</f>
        <v>29</v>
      </c>
      <c r="C32" s="105">
        <f>'Soybeans 2025_2026'!C35</f>
        <v>45919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/>
      <c r="L32" s="107"/>
    </row>
    <row r="33" spans="2:12" ht="15" customHeight="1" x14ac:dyDescent="0.3">
      <c r="B33" s="20">
        <f>'Soybeans 2019-2020'!B36</f>
        <v>30</v>
      </c>
      <c r="C33" s="105">
        <f>'Soybeans 2025_2026'!C36</f>
        <v>45926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/>
      <c r="L33" s="107"/>
    </row>
    <row r="34" spans="2:12" ht="15" customHeight="1" x14ac:dyDescent="0.3">
      <c r="B34" s="20">
        <f>'Soybeans 2019-2020'!B37</f>
        <v>31</v>
      </c>
      <c r="C34" s="105">
        <f>'Soybeans 2025_2026'!C37</f>
        <v>45933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/>
      <c r="L34" s="107"/>
    </row>
    <row r="35" spans="2:12" ht="15" customHeight="1" x14ac:dyDescent="0.3">
      <c r="B35" s="20">
        <f>'Soybeans 2019-2020'!B38</f>
        <v>32</v>
      </c>
      <c r="C35" s="105">
        <f>'Soybeans 2025_2026'!C38</f>
        <v>45940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/>
      <c r="L35" s="107"/>
    </row>
    <row r="36" spans="2:12" ht="15" customHeight="1" x14ac:dyDescent="0.3">
      <c r="B36" s="20">
        <v>33</v>
      </c>
      <c r="C36" s="105">
        <f>'Soybeans 2025_2026'!C39</f>
        <v>45947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/>
      <c r="L36" s="107"/>
    </row>
    <row r="37" spans="2:12" ht="15" customHeight="1" x14ac:dyDescent="0.3">
      <c r="B37" s="20">
        <v>34</v>
      </c>
      <c r="C37" s="105">
        <f>'Soybeans 2025_2026'!C40</f>
        <v>45954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/>
      <c r="L37" s="107"/>
    </row>
    <row r="38" spans="2:12" ht="15" customHeight="1" x14ac:dyDescent="0.3">
      <c r="B38" s="20">
        <f>'Soybeans 2019-2020'!B41</f>
        <v>35</v>
      </c>
      <c r="C38" s="105">
        <f>'Soybeans 2025_2026'!C41</f>
        <v>45961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/>
      <c r="L38" s="107"/>
    </row>
    <row r="39" spans="2:12" ht="15" customHeight="1" x14ac:dyDescent="0.3">
      <c r="B39" s="20">
        <f>'Soybeans 2019-2020'!B42</f>
        <v>36</v>
      </c>
      <c r="C39" s="105">
        <f>'Soybeans 2025_2026'!C42</f>
        <v>45968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/>
      <c r="L39" s="107"/>
    </row>
    <row r="40" spans="2:12" ht="15" customHeight="1" x14ac:dyDescent="0.3">
      <c r="B40" s="20">
        <f>'Soybeans 2019-2020'!B43</f>
        <v>37</v>
      </c>
      <c r="C40" s="105">
        <f>'Soybeans 2025_2026'!C43</f>
        <v>45975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/>
      <c r="L40" s="107"/>
    </row>
    <row r="41" spans="2:12" ht="15" customHeight="1" x14ac:dyDescent="0.3">
      <c r="B41" s="20">
        <f>'Soybeans 2019-2020'!B44</f>
        <v>38</v>
      </c>
      <c r="C41" s="105">
        <f>'Soybeans 2025_2026'!C44</f>
        <v>45982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/>
      <c r="L41" s="107"/>
    </row>
    <row r="42" spans="2:12" ht="15" customHeight="1" x14ac:dyDescent="0.3">
      <c r="B42" s="20">
        <f>'Soybeans 2019-2020'!B45</f>
        <v>39</v>
      </c>
      <c r="C42" s="105">
        <f>'Soybeans 2025_2026'!C45</f>
        <v>45989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/>
      <c r="L42" s="107"/>
    </row>
    <row r="43" spans="2:12" ht="15" customHeight="1" x14ac:dyDescent="0.3">
      <c r="B43" s="20">
        <f>'Soybeans 2019-2020'!B46</f>
        <v>40</v>
      </c>
      <c r="C43" s="105">
        <f>'Soybeans 2025_2026'!C46</f>
        <v>45996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/>
      <c r="L43" s="107"/>
    </row>
    <row r="44" spans="2:12" ht="15" customHeight="1" x14ac:dyDescent="0.3">
      <c r="B44" s="20">
        <f>'Soybeans 2019-2020'!B47</f>
        <v>41</v>
      </c>
      <c r="C44" s="105">
        <f>'Soybeans 2025_2026'!C47</f>
        <v>46003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/>
      <c r="L44" s="107"/>
    </row>
    <row r="45" spans="2:12" ht="15" customHeight="1" x14ac:dyDescent="0.3">
      <c r="B45" s="20">
        <f>'Soybeans 2019-2020'!B48</f>
        <v>42</v>
      </c>
      <c r="C45" s="105">
        <f>'Soybeans 2025_2026'!C48</f>
        <v>46010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/>
      <c r="L45" s="107"/>
    </row>
    <row r="46" spans="2:12" ht="15" customHeight="1" x14ac:dyDescent="0.3">
      <c r="B46" s="20">
        <f>'Soybeans 2019-2020'!B49</f>
        <v>43</v>
      </c>
      <c r="C46" s="105">
        <f>'Soybeans 2025_2026'!C49</f>
        <v>46017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/>
      <c r="L46" s="107"/>
    </row>
    <row r="47" spans="2:12" ht="15" customHeight="1" x14ac:dyDescent="0.3">
      <c r="B47" s="95">
        <f>'Soybeans 2019-2020'!B50</f>
        <v>44</v>
      </c>
      <c r="C47" s="105">
        <f>'Soybeans 2025_2026'!C50</f>
        <v>46024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/>
      <c r="L47" s="107"/>
    </row>
    <row r="48" spans="2:12" ht="15" customHeight="1" x14ac:dyDescent="0.3">
      <c r="B48" s="20">
        <f>'Soybeans 2019-2020'!B51</f>
        <v>45</v>
      </c>
      <c r="C48" s="105">
        <f>'Soybeans 2025_2026'!C51</f>
        <v>46031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/>
      <c r="L48" s="107"/>
    </row>
    <row r="49" spans="2:12" ht="15" customHeight="1" x14ac:dyDescent="0.3">
      <c r="B49" s="20">
        <f>'Soybeans 2019-2020'!B52</f>
        <v>46</v>
      </c>
      <c r="C49" s="105">
        <f>'Soybeans 2025_2026'!C52</f>
        <v>46038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/>
      <c r="L49" s="107"/>
    </row>
    <row r="50" spans="2:12" ht="15" customHeight="1" x14ac:dyDescent="0.3">
      <c r="B50" s="20">
        <f>'Soybeans 2019-2020'!B53</f>
        <v>47</v>
      </c>
      <c r="C50" s="105">
        <f>'Soybeans 2025_2026'!C53</f>
        <v>46045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/>
      <c r="L50" s="107"/>
    </row>
    <row r="51" spans="2:12" ht="15" customHeight="1" x14ac:dyDescent="0.3">
      <c r="B51" s="20">
        <f>'Soybeans 2019-2020'!B54</f>
        <v>48</v>
      </c>
      <c r="C51" s="105">
        <f>'Soybeans 2025_2026'!C54</f>
        <v>46052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/>
      <c r="L51" s="107"/>
    </row>
    <row r="52" spans="2:12" ht="15" customHeight="1" x14ac:dyDescent="0.3">
      <c r="B52" s="20">
        <f>'Soybeans 2019-2020'!B55</f>
        <v>49</v>
      </c>
      <c r="C52" s="105">
        <f>'Soybeans 2025_2026'!C55</f>
        <v>46059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2628</v>
      </c>
      <c r="K52" s="107"/>
      <c r="L52" s="107"/>
    </row>
    <row r="53" spans="2:12" ht="15" customHeight="1" x14ac:dyDescent="0.3">
      <c r="B53" s="20">
        <f>'Soybeans 2019-2020'!B56</f>
        <v>50</v>
      </c>
      <c r="C53" s="105">
        <f>'Soybeans 2025_2026'!C56</f>
        <v>46066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1666</v>
      </c>
      <c r="K53" s="107"/>
      <c r="L53" s="107"/>
    </row>
    <row r="54" spans="2:12" ht="15" customHeight="1" x14ac:dyDescent="0.3">
      <c r="B54" s="20">
        <f>'Soybeans 2019-2020'!B57</f>
        <v>51</v>
      </c>
      <c r="C54" s="105">
        <f>'Soybeans 2025_2026'!C57</f>
        <v>46073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2335</v>
      </c>
      <c r="K54" s="107"/>
      <c r="L54" s="107"/>
    </row>
    <row r="55" spans="2:12" ht="15" customHeight="1" x14ac:dyDescent="0.3">
      <c r="B55" s="20">
        <f>'Soybeans 2019-2020'!B58</f>
        <v>52</v>
      </c>
      <c r="C55" s="105">
        <f>'Soybeans 2025_2026'!C58</f>
        <v>46080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791</v>
      </c>
      <c r="K55" s="107"/>
      <c r="L55" s="107"/>
    </row>
    <row r="56" spans="2:12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1440</v>
      </c>
      <c r="K56" s="107"/>
      <c r="L56" s="107"/>
    </row>
    <row r="57" spans="2:12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v>1778790</v>
      </c>
      <c r="L57" s="65">
        <f>AVERAGE(E57:I57)</f>
        <v>1862569</v>
      </c>
    </row>
    <row r="58" spans="2:12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9">
        <v>46000</v>
      </c>
      <c r="L58" s="65">
        <f>AVERAGE(E58:I58)</f>
        <v>28400</v>
      </c>
    </row>
    <row r="59" spans="2:12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1732790</v>
      </c>
      <c r="L59" s="90">
        <f>L57-L58</f>
        <v>1834169</v>
      </c>
    </row>
    <row r="60" spans="2:12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  <c r="L60" s="91"/>
    </row>
    <row r="61" spans="2:12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55</v>
      </c>
      <c r="L61" s="109" t="s">
        <v>51</v>
      </c>
    </row>
    <row r="62" spans="2:12" ht="15" thickBot="1" x14ac:dyDescent="0.35">
      <c r="B62" s="48" t="s">
        <v>35</v>
      </c>
      <c r="C62" s="72"/>
      <c r="D62" s="96">
        <f t="shared" ref="D62:I62" si="0">SUM(D4:D27)</f>
        <v>1460825</v>
      </c>
      <c r="E62" s="96">
        <f t="shared" si="0"/>
        <v>1105132</v>
      </c>
      <c r="F62" s="96">
        <f t="shared" si="0"/>
        <v>1192410</v>
      </c>
      <c r="G62" s="96">
        <f t="shared" si="0"/>
        <v>1813290</v>
      </c>
      <c r="H62" s="96">
        <f t="shared" si="0"/>
        <v>2106148</v>
      </c>
      <c r="I62" s="96">
        <f t="shared" si="0"/>
        <v>2625254</v>
      </c>
      <c r="J62" s="96">
        <f>SUM(J4:J31)</f>
        <v>1728992</v>
      </c>
      <c r="K62" s="96">
        <f>SUM(K4:K31)</f>
        <v>54559</v>
      </c>
      <c r="L62" s="96">
        <f>SUM(L4:L31)</f>
        <v>99353.5</v>
      </c>
    </row>
    <row r="63" spans="2:12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  <c r="L63" s="92"/>
    </row>
    <row r="64" spans="2:12" ht="15" thickBot="1" x14ac:dyDescent="0.35">
      <c r="B64" s="52" t="s">
        <v>36</v>
      </c>
      <c r="C64" s="70"/>
      <c r="D64" s="66">
        <f t="shared" ref="D64:I64" si="1">D62/D59</f>
        <v>0.97258655126498006</v>
      </c>
      <c r="E64" s="66">
        <f t="shared" si="1"/>
        <v>0.97338870563573188</v>
      </c>
      <c r="F64" s="66">
        <f t="shared" si="1"/>
        <v>0.98100370218017274</v>
      </c>
      <c r="G64" s="66">
        <f t="shared" si="1"/>
        <v>0.97570018025774163</v>
      </c>
      <c r="H64" s="66">
        <f t="shared" si="1"/>
        <v>0.96259049360146254</v>
      </c>
      <c r="I64" s="66">
        <f t="shared" si="1"/>
        <v>0.9477451263537906</v>
      </c>
      <c r="J64" s="66">
        <f>J62/J59</f>
        <v>0.99780815909602438</v>
      </c>
      <c r="K64" s="66">
        <f>K62/K59</f>
        <v>3.1486215871513568E-2</v>
      </c>
      <c r="L64" s="66">
        <f>AVERAGE(F64:J64)</f>
        <v>0.97296953229783834</v>
      </c>
    </row>
    <row r="65" spans="2:12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  <c r="L65" s="88"/>
    </row>
    <row r="66" spans="2:12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  <c r="L66" s="83"/>
    </row>
    <row r="67" spans="2:12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  <c r="L67" s="93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110"/>
      <c r="E75" s="110"/>
      <c r="F75" s="110"/>
      <c r="G75" s="111"/>
      <c r="H75" s="111"/>
      <c r="I75" s="111"/>
      <c r="J75" s="111"/>
      <c r="K75" s="111"/>
    </row>
    <row r="76" spans="2:12" x14ac:dyDescent="0.2">
      <c r="E76" s="102"/>
      <c r="F76" s="5"/>
      <c r="G76" s="5"/>
      <c r="H76" s="5"/>
      <c r="I76" s="5"/>
      <c r="J76" s="5"/>
      <c r="K76" s="5"/>
    </row>
    <row r="77" spans="2:12" x14ac:dyDescent="0.2">
      <c r="D77" s="101"/>
      <c r="E77" s="101"/>
      <c r="F77" s="101"/>
      <c r="G77" s="5"/>
      <c r="H77" s="5"/>
      <c r="I77" s="5"/>
      <c r="J77" s="5"/>
      <c r="K77" s="5"/>
    </row>
    <row r="79" spans="2:12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2025-04-03T06:04:44Z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